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9750" activeTab="0"/>
  </bookViews>
  <sheets>
    <sheet name="Лист2" sheetId="1" r:id="rId1"/>
  </sheets>
  <definedNames>
    <definedName name="_xlnm.Print_Titles" localSheetId="0">'Лист2'!$A:$B,'Лист2'!$7:$9</definedName>
  </definedNames>
  <calcPr fullCalcOnLoad="1"/>
</workbook>
</file>

<file path=xl/sharedStrings.xml><?xml version="1.0" encoding="utf-8"?>
<sst xmlns="http://schemas.openxmlformats.org/spreadsheetml/2006/main" count="129" uniqueCount="99">
  <si>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</si>
  <si>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</si>
  <si>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</si>
  <si>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</si>
  <si>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</si>
  <si>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</si>
  <si>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</si>
  <si>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</si>
  <si>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</si>
  <si>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</si>
  <si>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</si>
  <si>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</si>
  <si>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</si>
  <si>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</si>
  <si>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</si>
  <si>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</si>
  <si>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</si>
  <si>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</si>
  <si>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</si>
  <si>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</si>
  <si>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</si>
  <si>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</si>
  <si>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</si>
  <si>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</si>
  <si>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</si>
  <si>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</si>
  <si>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</si>
  <si>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</si>
  <si>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</si>
  <si>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</si>
  <si>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</si>
  <si>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</si>
  <si>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</si>
  <si>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</si>
  <si>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</si>
  <si>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</si>
  <si>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</si>
  <si>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</si>
  <si>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</si>
  <si>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</si>
  <si>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</si>
  <si>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</si>
  <si>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</si>
  <si>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</si>
  <si>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0100</t>
  </si>
  <si>
    <t>0120</t>
  </si>
  <si>
    <t>0200</t>
  </si>
  <si>
    <t xml:space="preserve"> в том числе:</t>
  </si>
  <si>
    <t>другие расходы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</si>
  <si>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</si>
  <si>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</si>
  <si>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</si>
  <si>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</si>
  <si>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</si>
  <si>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</si>
  <si>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</si>
  <si>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</si>
  <si>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</si>
  <si>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</si>
  <si>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</si>
  <si>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</si>
  <si>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0510</t>
  </si>
  <si>
    <t>0520</t>
  </si>
  <si>
    <t>0530</t>
  </si>
  <si>
    <t>0600</t>
  </si>
  <si>
    <t>0610</t>
  </si>
  <si>
    <t>0620</t>
  </si>
  <si>
    <t>0700</t>
  </si>
  <si>
    <t>0800</t>
  </si>
  <si>
    <t>0900</t>
  </si>
  <si>
    <t>1000</t>
  </si>
  <si>
    <t>1100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</si>
  <si>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</si>
  <si>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</si>
  <si>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</si>
  <si>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</si>
  <si>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 xml:space="preserve">Периодичность: ежемесячная </t>
  </si>
  <si>
    <t>КАССОВЫЕ ПОСТУПЛЕНИЯ ПО ДОХОДАМ  - всего</t>
  </si>
  <si>
    <t>обслуживание муниципального долга (по ВР 700)</t>
  </si>
  <si>
    <t>привлечение муниципальных заимствований</t>
  </si>
  <si>
    <t>средства от продажи акций и иных форм участия в капитале, находящихся в муниципальной собственности</t>
  </si>
  <si>
    <t>погашение муниципального долга</t>
  </si>
  <si>
    <t>предоставление бюджетных кредитов</t>
  </si>
  <si>
    <r>
      <t xml:space="preserve">СПРАВОЧНО: </t>
    </r>
    <r>
      <rPr>
        <sz val="9"/>
        <rFont val="Times New Roman"/>
        <family val="1"/>
      </rPr>
      <t>Средства от заимствования со счетов бюджетных учреждений (со счета 40601 на счет 40201)</t>
    </r>
  </si>
  <si>
    <t>возврат бюджетных кредитов</t>
  </si>
  <si>
    <t>капитальные вложения в объекты муниципальной собственности (по ВР 400)</t>
  </si>
  <si>
    <t>предоставление субсидий бюджетным учреждениям, иным некоммерческим организациям (по ВР 600)</t>
  </si>
  <si>
    <t>Кассовые выплаты по источникам финансирования дефицита бюджета муниципального образования -всего</t>
  </si>
  <si>
    <t>РЕЗУЛЬТАТ ОПЕРАЦИЙ (без операций по управлению средствами на едином счете бюджета муниципального образования) (стр.0300+стр.0500-стр.0600)</t>
  </si>
  <si>
    <t>Остатки на едином счете бюджета муниципального образования на начало периода (без средств от заимствования со счетов бюджетных учреждений)</t>
  </si>
  <si>
    <t>Остатки на едином счете бюджета муниципального образования на конец периода (без средств от заимствования со счетов бюджетных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</si>
  <si>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муниципального образования) (стр.0800-стр.0900)</t>
  </si>
  <si>
    <t>Решение о бюджете на год</t>
  </si>
  <si>
    <t xml:space="preserve">Зам. главы администрации района,                                                              начальник финансового управления </t>
  </si>
  <si>
    <t>Л.В. Ахмерова</t>
  </si>
  <si>
    <t>Зам. начальника финансового управления,                                            начальник отдела межбюджетных отношений
и анализа консолидированного бюджета</t>
  </si>
  <si>
    <t>А.А. Хромова</t>
  </si>
  <si>
    <t>Кассовый план исполнения бюджета муниципального образования Краснооктябрьское на 2023 год</t>
  </si>
  <si>
    <t>(по состоянию на "01" июня 2023 г.)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</si>
</sst>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000"/>
  </numFmts>
  <fonts count="51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8.95"/>
      <color indexed="8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5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2" applyFont="1">
      <alignment/>
      <protection/>
    </xf>
    <xf numFmtId="172" fontId="0" fillId="0" borderId="0" xfId="0" applyNumberFormat="1" applyAlignment="1">
      <alignment/>
    </xf>
    <xf numFmtId="172" fontId="9" fillId="0" borderId="10" xfId="43" applyNumberFormat="1" applyFont="1" applyFill="1" applyBorder="1" applyAlignment="1">
      <alignment horizontal="right" vertical="top" wrapText="1"/>
    </xf>
    <xf numFmtId="172" fontId="9" fillId="0" borderId="10" xfId="60" applyNumberFormat="1" applyFont="1" applyFill="1" applyBorder="1" applyAlignment="1">
      <alignment horizontal="right" vertical="top" wrapText="1"/>
    </xf>
    <xf numFmtId="49" fontId="6" fillId="0" borderId="10" xfId="60" applyNumberFormat="1" applyFont="1" applyFill="1" applyBorder="1" applyAlignment="1">
      <alignment horizontal="center" vertical="top" wrapText="1"/>
    </xf>
    <xf numFmtId="172" fontId="2" fillId="0" borderId="10" xfId="60" applyNumberFormat="1" applyFont="1" applyFill="1" applyBorder="1" applyAlignment="1">
      <alignment horizontal="right" vertical="top" wrapText="1"/>
    </xf>
    <xf numFmtId="172" fontId="2" fillId="0" borderId="10" xfId="59" applyNumberFormat="1" applyFont="1" applyFill="1" applyBorder="1" applyAlignment="1">
      <alignment horizontal="right" vertical="top" wrapText="1"/>
    </xf>
    <xf numFmtId="172" fontId="2" fillId="0" borderId="10" xfId="43" applyNumberFormat="1" applyFont="1" applyFill="1" applyBorder="1" applyAlignment="1">
      <alignment horizontal="right" vertical="top" wrapText="1"/>
    </xf>
    <xf numFmtId="172" fontId="2" fillId="33" borderId="10" xfId="59" applyNumberFormat="1" applyFont="1" applyFill="1" applyBorder="1" applyAlignment="1">
      <alignment horizontal="right" vertical="top" wrapText="1"/>
    </xf>
    <xf numFmtId="172" fontId="2" fillId="34" borderId="10" xfId="60" applyNumberFormat="1" applyFont="1" applyFill="1" applyBorder="1" applyAlignment="1">
      <alignment horizontal="right" vertical="top" wrapText="1"/>
    </xf>
    <xf numFmtId="172" fontId="9" fillId="34" borderId="10" xfId="60" applyNumberFormat="1" applyFont="1" applyFill="1" applyBorder="1" applyAlignment="1">
      <alignment horizontal="right" vertical="top" wrapText="1"/>
    </xf>
    <xf numFmtId="172" fontId="2" fillId="33" borderId="10" xfId="60" applyNumberFormat="1" applyFont="1" applyFill="1" applyBorder="1" applyAlignment="1">
      <alignment horizontal="right" vertical="top" wrapText="1"/>
    </xf>
    <xf numFmtId="49" fontId="8" fillId="0" borderId="10" xfId="60" applyNumberFormat="1" applyFont="1" applyFill="1" applyBorder="1" applyAlignment="1">
      <alignment horizontal="center" vertical="top" wrapText="1"/>
    </xf>
    <xf numFmtId="172" fontId="2" fillId="0" borderId="10" xfId="0" applyNumberFormat="1" applyFont="1" applyBorder="1" applyAlignment="1">
      <alignment vertical="top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44" applyFont="1" applyFill="1" applyBorder="1" applyAlignment="1">
      <alignment horizontal="center" vertical="center" wrapText="1"/>
    </xf>
    <xf numFmtId="0" fontId="6" fillId="0" borderId="10" xfId="56" applyNumberFormat="1" applyFont="1" applyFill="1" applyBorder="1" applyAlignment="1">
      <alignment horizontal="left" vertical="top" wrapText="1"/>
    </xf>
    <xf numFmtId="168" fontId="6" fillId="33" borderId="10" xfId="43" applyFont="1" applyFill="1" applyBorder="1" applyAlignment="1">
      <alignment horizontal="left" vertical="top" wrapText="1"/>
    </xf>
    <xf numFmtId="168" fontId="6" fillId="0" borderId="10" xfId="43" applyFont="1" applyFill="1" applyBorder="1" applyAlignment="1">
      <alignment horizontal="left" vertical="top" wrapText="1"/>
    </xf>
    <xf numFmtId="168" fontId="11" fillId="0" borderId="10" xfId="43" applyFont="1" applyFill="1" applyBorder="1" applyAlignment="1">
      <alignment horizontal="left" vertical="top" wrapText="1"/>
    </xf>
    <xf numFmtId="0" fontId="11" fillId="0" borderId="10" xfId="56" applyNumberFormat="1" applyFont="1" applyFill="1" applyBorder="1" applyAlignment="1">
      <alignment horizontal="left" vertical="top" wrapText="1"/>
    </xf>
    <xf numFmtId="0" fontId="12" fillId="0" borderId="10" xfId="56" applyNumberFormat="1" applyFont="1" applyFill="1" applyBorder="1" applyAlignment="1">
      <alignment horizontal="left" vertical="top" wrapText="1"/>
    </xf>
    <xf numFmtId="168" fontId="12" fillId="0" borderId="10" xfId="43" applyFont="1" applyFill="1" applyBorder="1" applyAlignment="1">
      <alignment horizontal="left" vertical="top" wrapText="1"/>
    </xf>
    <xf numFmtId="0" fontId="13" fillId="0" borderId="10" xfId="56" applyNumberFormat="1" applyFont="1" applyFill="1" applyBorder="1" applyAlignment="1">
      <alignment horizontal="left" vertical="top" wrapText="1"/>
    </xf>
    <xf numFmtId="168" fontId="13" fillId="0" borderId="10" xfId="43" applyFont="1" applyFill="1" applyBorder="1" applyAlignment="1">
      <alignment horizontal="left" vertical="top" wrapText="1"/>
    </xf>
    <xf numFmtId="168" fontId="13" fillId="33" borderId="10" xfId="43" applyFont="1" applyFill="1" applyBorder="1" applyAlignment="1">
      <alignment horizontal="left" vertical="top" wrapText="1"/>
    </xf>
    <xf numFmtId="0" fontId="13" fillId="0" borderId="10" xfId="42" applyNumberFormat="1" applyFont="1" applyFill="1" applyBorder="1" applyAlignment="1">
      <alignment horizontal="left" vertical="top" wrapText="1"/>
    </xf>
    <xf numFmtId="0" fontId="14" fillId="0" borderId="0" xfId="0" applyFont="1" applyAlignment="1">
      <alignment/>
    </xf>
    <xf numFmtId="0" fontId="11" fillId="0" borderId="10" xfId="44" applyFont="1" applyFill="1" applyBorder="1" applyAlignment="1">
      <alignment horizontal="left" vertical="top" wrapText="1"/>
    </xf>
    <xf numFmtId="0" fontId="17" fillId="0" borderId="10" xfId="0" applyFont="1" applyFill="1" applyBorder="1" applyAlignment="1">
      <alignment wrapText="1"/>
    </xf>
    <xf numFmtId="168" fontId="11" fillId="33" borderId="10" xfId="43" applyFont="1" applyFill="1" applyBorder="1" applyAlignment="1">
      <alignment horizontal="left" vertical="top" wrapText="1"/>
    </xf>
    <xf numFmtId="0" fontId="18" fillId="0" borderId="10" xfId="50" applyFont="1" applyFill="1" applyBorder="1" applyAlignment="1">
      <alignment horizontal="center" vertical="top" wrapText="1"/>
    </xf>
    <xf numFmtId="0" fontId="18" fillId="0" borderId="10" xfId="50" applyNumberFormat="1" applyFont="1" applyFill="1" applyBorder="1" applyAlignment="1">
      <alignment horizontal="center" vertical="top" wrapText="1"/>
    </xf>
    <xf numFmtId="0" fontId="18" fillId="33" borderId="10" xfId="5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19" fillId="0" borderId="0" xfId="0" applyFont="1" applyFill="1" applyAlignment="1">
      <alignment vertical="top" wrapText="1"/>
    </xf>
    <xf numFmtId="0" fontId="20" fillId="0" borderId="0" xfId="0" applyFont="1" applyAlignment="1">
      <alignment/>
    </xf>
    <xf numFmtId="172" fontId="19" fillId="0" borderId="0" xfId="0" applyNumberFormat="1" applyFont="1" applyFill="1" applyAlignment="1">
      <alignment vertical="top" wrapText="1"/>
    </xf>
    <xf numFmtId="0" fontId="20" fillId="0" borderId="0" xfId="0" applyFont="1" applyFill="1" applyAlignment="1">
      <alignment vertical="top" wrapText="1"/>
    </xf>
    <xf numFmtId="0" fontId="7" fillId="0" borderId="0" xfId="0" applyFont="1" applyFill="1" applyAlignment="1">
      <alignment horizontal="left" vertical="top" wrapText="1"/>
    </xf>
    <xf numFmtId="0" fontId="7" fillId="0" borderId="11" xfId="52" applyFont="1" applyBorder="1" applyAlignment="1">
      <alignment wrapText="1"/>
      <protection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52" applyFont="1" applyFill="1" applyBorder="1">
      <alignment/>
      <protection/>
    </xf>
    <xf numFmtId="0" fontId="20" fillId="0" borderId="0" xfId="0" applyFont="1" applyBorder="1" applyAlignment="1">
      <alignment/>
    </xf>
    <xf numFmtId="0" fontId="7" fillId="0" borderId="0" xfId="52" applyFont="1" applyFill="1" applyBorder="1" applyAlignment="1">
      <alignment horizontal="center"/>
      <protection/>
    </xf>
    <xf numFmtId="0" fontId="19" fillId="0" borderId="0" xfId="0" applyFont="1" applyFill="1" applyBorder="1" applyAlignment="1">
      <alignment vertical="top" wrapText="1"/>
    </xf>
    <xf numFmtId="0" fontId="7" fillId="0" borderId="12" xfId="0" applyFont="1" applyBorder="1" applyAlignment="1">
      <alignment/>
    </xf>
    <xf numFmtId="0" fontId="7" fillId="0" borderId="13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vertical="top" wrapText="1"/>
    </xf>
    <xf numFmtId="0" fontId="20" fillId="0" borderId="0" xfId="0" applyFont="1" applyFill="1" applyBorder="1" applyAlignment="1">
      <alignment vertical="top" wrapText="1"/>
    </xf>
    <xf numFmtId="172" fontId="20" fillId="0" borderId="0" xfId="0" applyNumberFormat="1" applyFont="1" applyFill="1" applyBorder="1" applyAlignment="1">
      <alignment vertical="top" wrapText="1"/>
    </xf>
    <xf numFmtId="0" fontId="7" fillId="0" borderId="0" xfId="0" applyFont="1" applyAlignment="1">
      <alignment/>
    </xf>
    <xf numFmtId="0" fontId="16" fillId="0" borderId="0" xfId="52" applyFont="1" applyAlignment="1">
      <alignment horizontal="center"/>
      <protection/>
    </xf>
    <xf numFmtId="0" fontId="16" fillId="0" borderId="0" xfId="52" applyFont="1" applyFill="1" applyAlignment="1">
      <alignment horizontal="center"/>
      <protection/>
    </xf>
    <xf numFmtId="0" fontId="3" fillId="0" borderId="1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4"/>
  <sheetViews>
    <sheetView tabSelected="1" zoomScale="120" zoomScaleNormal="120" zoomScalePageLayoutView="0" workbookViewId="0" topLeftCell="A1">
      <selection activeCell="J35" sqref="J35"/>
    </sheetView>
  </sheetViews>
  <sheetFormatPr defaultColWidth="9.00390625" defaultRowHeight="12.75"/>
  <cols>
    <col min="1" max="1" width="57.00390625" style="0" customWidth="1"/>
    <col min="2" max="2" width="6.00390625" style="0" customWidth="1"/>
    <col min="3" max="3" width="13.125" style="0" customWidth="1"/>
    <col min="4" max="4" width="10.75390625" style="0" customWidth="1"/>
    <col min="5" max="5" width="7.00390625" style="0" customWidth="1"/>
    <col min="6" max="6" width="7.625" style="0" customWidth="1"/>
    <col min="7" max="7" width="7.875" style="0" customWidth="1"/>
    <col min="8" max="8" width="8.75390625" style="0" customWidth="1"/>
    <col min="9" max="9" width="7.75390625" style="0" customWidth="1"/>
    <col min="10" max="10" width="7.875" style="0" customWidth="1"/>
    <col min="11" max="11" width="6.875" style="0" customWidth="1"/>
    <col min="12" max="12" width="8.75390625" style="0" customWidth="1"/>
    <col min="13" max="13" width="8.25390625" style="0" customWidth="1"/>
    <col min="14" max="14" width="8.00390625" style="0" customWidth="1"/>
    <col min="15" max="15" width="7.625" style="0" customWidth="1"/>
    <col min="16" max="16" width="13.75390625" style="0" hidden="1" customWidth="1"/>
    <col min="17" max="17" width="8.375" style="0" customWidth="1"/>
    <col min="18" max="18" width="7.625" style="0" customWidth="1"/>
    <col min="19" max="19" width="8.00390625" style="0" customWidth="1"/>
    <col min="20" max="20" width="7.625" style="0" customWidth="1"/>
    <col min="21" max="21" width="8.125" style="0" customWidth="1"/>
    <col min="22" max="22" width="11.75390625" style="0" bestFit="1" customWidth="1"/>
  </cols>
  <sheetData>
    <row r="1" spans="17:21" ht="12.75">
      <c r="Q1" s="29"/>
      <c r="R1" s="29"/>
      <c r="S1" s="29"/>
      <c r="T1" s="29"/>
      <c r="U1" s="29"/>
    </row>
    <row r="2" spans="1:22" ht="15.75">
      <c r="A2" s="55" t="s">
        <v>97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1"/>
    </row>
    <row r="3" spans="1:22" ht="15.75">
      <c r="A3" s="56" t="s">
        <v>98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1"/>
    </row>
    <row r="4" spans="1:22" ht="12.75">
      <c r="A4" s="2" t="s">
        <v>76</v>
      </c>
      <c r="B4" s="1"/>
      <c r="C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2.75">
      <c r="A5" s="2" t="s">
        <v>1</v>
      </c>
      <c r="B5" s="1"/>
      <c r="C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2.75">
      <c r="A6" s="1"/>
      <c r="B6" s="1"/>
      <c r="C6" s="1"/>
      <c r="D6" s="2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2.75">
      <c r="A7" s="57" t="s">
        <v>2</v>
      </c>
      <c r="B7" s="57" t="s">
        <v>3</v>
      </c>
      <c r="C7" s="57" t="s">
        <v>92</v>
      </c>
      <c r="D7" s="57" t="s">
        <v>4</v>
      </c>
      <c r="E7" s="57" t="s">
        <v>5</v>
      </c>
      <c r="F7" s="57"/>
      <c r="G7" s="57"/>
      <c r="H7" s="57" t="s">
        <v>6</v>
      </c>
      <c r="I7" s="57" t="s">
        <v>7</v>
      </c>
      <c r="J7" s="57"/>
      <c r="K7" s="57"/>
      <c r="L7" s="57" t="s">
        <v>8</v>
      </c>
      <c r="M7" s="57" t="s">
        <v>9</v>
      </c>
      <c r="N7" s="57"/>
      <c r="O7" s="57"/>
      <c r="P7" s="16"/>
      <c r="Q7" s="57" t="s">
        <v>10</v>
      </c>
      <c r="R7" s="57" t="s">
        <v>11</v>
      </c>
      <c r="S7" s="57"/>
      <c r="T7" s="57"/>
      <c r="U7" s="57" t="s">
        <v>12</v>
      </c>
      <c r="V7" s="1"/>
    </row>
    <row r="8" spans="1:22" ht="12.75">
      <c r="A8" s="57" t="s">
        <v>0</v>
      </c>
      <c r="B8" s="57" t="s">
        <v>0</v>
      </c>
      <c r="C8" s="57" t="s">
        <v>0</v>
      </c>
      <c r="D8" s="57" t="s">
        <v>0</v>
      </c>
      <c r="E8" s="57" t="s">
        <v>0</v>
      </c>
      <c r="F8" s="57" t="s">
        <v>0</v>
      </c>
      <c r="G8" s="57" t="s">
        <v>0</v>
      </c>
      <c r="H8" s="57" t="s">
        <v>0</v>
      </c>
      <c r="I8" s="57" t="s">
        <v>0</v>
      </c>
      <c r="J8" s="57" t="s">
        <v>0</v>
      </c>
      <c r="K8" s="57" t="s">
        <v>0</v>
      </c>
      <c r="L8" s="57" t="s">
        <v>0</v>
      </c>
      <c r="M8" s="57" t="s">
        <v>0</v>
      </c>
      <c r="N8" s="57" t="s">
        <v>0</v>
      </c>
      <c r="O8" s="57" t="s">
        <v>0</v>
      </c>
      <c r="P8" s="16"/>
      <c r="Q8" s="57" t="s">
        <v>0</v>
      </c>
      <c r="R8" s="57" t="s">
        <v>0</v>
      </c>
      <c r="S8" s="57" t="s">
        <v>0</v>
      </c>
      <c r="T8" s="57" t="s">
        <v>0</v>
      </c>
      <c r="U8" s="57" t="s">
        <v>0</v>
      </c>
      <c r="V8" s="1"/>
    </row>
    <row r="9" spans="1:22" ht="24">
      <c r="A9" s="57" t="s">
        <v>0</v>
      </c>
      <c r="B9" s="57" t="s">
        <v>0</v>
      </c>
      <c r="C9" s="57" t="s">
        <v>0</v>
      </c>
      <c r="D9" s="57" t="s">
        <v>0</v>
      </c>
      <c r="E9" s="17" t="s">
        <v>13</v>
      </c>
      <c r="F9" s="17" t="s">
        <v>14</v>
      </c>
      <c r="G9" s="17" t="s">
        <v>15</v>
      </c>
      <c r="H9" s="57" t="s">
        <v>0</v>
      </c>
      <c r="I9" s="17" t="s">
        <v>16</v>
      </c>
      <c r="J9" s="17" t="s">
        <v>17</v>
      </c>
      <c r="K9" s="17" t="s">
        <v>18</v>
      </c>
      <c r="L9" s="57" t="s">
        <v>0</v>
      </c>
      <c r="M9" s="17" t="s">
        <v>19</v>
      </c>
      <c r="N9" s="17" t="s">
        <v>20</v>
      </c>
      <c r="O9" s="17" t="s">
        <v>21</v>
      </c>
      <c r="P9" s="17"/>
      <c r="Q9" s="57" t="s">
        <v>0</v>
      </c>
      <c r="R9" s="17" t="s">
        <v>22</v>
      </c>
      <c r="S9" s="17" t="s">
        <v>23</v>
      </c>
      <c r="T9" s="17" t="s">
        <v>24</v>
      </c>
      <c r="U9" s="57" t="s">
        <v>0</v>
      </c>
      <c r="V9" s="1"/>
    </row>
    <row r="10" spans="1:22" s="36" customFormat="1" ht="12.75">
      <c r="A10" s="33" t="s">
        <v>25</v>
      </c>
      <c r="B10" s="33" t="s">
        <v>26</v>
      </c>
      <c r="C10" s="33" t="s">
        <v>27</v>
      </c>
      <c r="D10" s="34">
        <v>4</v>
      </c>
      <c r="E10" s="33" t="s">
        <v>28</v>
      </c>
      <c r="F10" s="33" t="s">
        <v>29</v>
      </c>
      <c r="G10" s="33" t="s">
        <v>30</v>
      </c>
      <c r="H10" s="33" t="s">
        <v>31</v>
      </c>
      <c r="I10" s="33" t="s">
        <v>32</v>
      </c>
      <c r="J10" s="33" t="s">
        <v>33</v>
      </c>
      <c r="K10" s="33" t="s">
        <v>34</v>
      </c>
      <c r="L10" s="33" t="s">
        <v>35</v>
      </c>
      <c r="M10" s="33" t="s">
        <v>36</v>
      </c>
      <c r="N10" s="33" t="s">
        <v>37</v>
      </c>
      <c r="O10" s="33" t="s">
        <v>38</v>
      </c>
      <c r="P10" s="33"/>
      <c r="Q10" s="33" t="s">
        <v>39</v>
      </c>
      <c r="R10" s="35" t="s">
        <v>40</v>
      </c>
      <c r="S10" s="33" t="s">
        <v>41</v>
      </c>
      <c r="T10" s="33" t="s">
        <v>42</v>
      </c>
      <c r="U10" s="33" t="s">
        <v>43</v>
      </c>
      <c r="V10" s="1"/>
    </row>
    <row r="11" spans="1:22" ht="13.5" customHeight="1">
      <c r="A11" s="23" t="s">
        <v>77</v>
      </c>
      <c r="B11" s="14" t="s">
        <v>44</v>
      </c>
      <c r="C11" s="4">
        <f>C13+C14</f>
        <v>28504.1</v>
      </c>
      <c r="D11" s="4">
        <f>H11+L11+Q11+U11</f>
        <v>28504.1</v>
      </c>
      <c r="E11" s="4">
        <f>E13+E14</f>
        <v>1333.8000000000002</v>
      </c>
      <c r="F11" s="4">
        <f>F13+F14</f>
        <v>738</v>
      </c>
      <c r="G11" s="4">
        <f>G13+G14</f>
        <v>1939.6</v>
      </c>
      <c r="H11" s="4">
        <f>E11+F11+G11</f>
        <v>4011.4</v>
      </c>
      <c r="I11" s="4">
        <f>I13+I14</f>
        <v>925.5</v>
      </c>
      <c r="J11" s="4">
        <f>J13+J14</f>
        <v>984.1</v>
      </c>
      <c r="K11" s="4">
        <f>K13+K14</f>
        <v>680.9</v>
      </c>
      <c r="L11" s="4">
        <f>I11+J11+K11</f>
        <v>2590.5</v>
      </c>
      <c r="M11" s="4">
        <f>M13+M14</f>
        <v>14578.5</v>
      </c>
      <c r="N11" s="4">
        <f>N13+N14</f>
        <v>768.8</v>
      </c>
      <c r="O11" s="4">
        <f>O13+O14</f>
        <v>858.3000000000001</v>
      </c>
      <c r="P11" s="4">
        <f>P13+P14</f>
        <v>0</v>
      </c>
      <c r="Q11" s="4">
        <f>M11+N11+O11</f>
        <v>16205.599999999999</v>
      </c>
      <c r="R11" s="4">
        <f>R13+R14</f>
        <v>964.9000000000001</v>
      </c>
      <c r="S11" s="4">
        <f>S13+S14</f>
        <v>1110.5</v>
      </c>
      <c r="T11" s="4">
        <f>T13+T14</f>
        <v>3621.2</v>
      </c>
      <c r="U11" s="4">
        <f>R11+S11+T11</f>
        <v>5696.6</v>
      </c>
      <c r="V11" s="1"/>
    </row>
    <row r="12" spans="1:22" ht="12.75">
      <c r="A12" s="18" t="s">
        <v>47</v>
      </c>
      <c r="B12" s="14"/>
      <c r="C12" s="4"/>
      <c r="D12" s="4"/>
      <c r="E12" s="7"/>
      <c r="F12" s="7"/>
      <c r="G12" s="7"/>
      <c r="H12" s="4"/>
      <c r="I12" s="9"/>
      <c r="J12" s="9"/>
      <c r="K12" s="9"/>
      <c r="L12" s="4"/>
      <c r="M12" s="9"/>
      <c r="N12" s="9"/>
      <c r="O12" s="9"/>
      <c r="P12" s="9"/>
      <c r="Q12" s="4"/>
      <c r="R12" s="9"/>
      <c r="S12" s="9"/>
      <c r="T12" s="9"/>
      <c r="U12" s="4"/>
      <c r="V12" s="1"/>
    </row>
    <row r="13" spans="1:22" ht="12.75">
      <c r="A13" s="19" t="s">
        <v>73</v>
      </c>
      <c r="B13" s="6" t="s">
        <v>49</v>
      </c>
      <c r="C13" s="7">
        <v>4839.6</v>
      </c>
      <c r="D13" s="4">
        <f aca="true" t="shared" si="0" ref="D13:D37">H13+L13+Q13+U13</f>
        <v>4839.6</v>
      </c>
      <c r="E13" s="7">
        <v>132.9</v>
      </c>
      <c r="F13" s="7">
        <v>116.3</v>
      </c>
      <c r="G13" s="7">
        <v>383</v>
      </c>
      <c r="H13" s="4">
        <f aca="true" t="shared" si="1" ref="H13:H37">E13+F13+G13</f>
        <v>632.2</v>
      </c>
      <c r="I13" s="7">
        <v>230.3</v>
      </c>
      <c r="J13" s="7">
        <v>287</v>
      </c>
      <c r="K13" s="7">
        <v>169.6</v>
      </c>
      <c r="L13" s="4">
        <f aca="true" t="shared" si="2" ref="L13:L37">I13+J13+K13</f>
        <v>686.9</v>
      </c>
      <c r="M13" s="7">
        <v>166.3</v>
      </c>
      <c r="N13" s="13">
        <v>140.3</v>
      </c>
      <c r="O13" s="13">
        <v>215.6</v>
      </c>
      <c r="P13" s="11"/>
      <c r="Q13" s="4">
        <f aca="true" t="shared" si="3" ref="Q13:Q37">M13+N13+O13</f>
        <v>522.2</v>
      </c>
      <c r="R13" s="7">
        <v>336.3</v>
      </c>
      <c r="S13" s="7">
        <v>452</v>
      </c>
      <c r="T13" s="7">
        <v>2210</v>
      </c>
      <c r="U13" s="4">
        <f aca="true" t="shared" si="4" ref="U13:U37">R13+S13+T13</f>
        <v>2998.3</v>
      </c>
      <c r="V13" s="1"/>
    </row>
    <row r="14" spans="1:22" ht="12.75">
      <c r="A14" s="20" t="s">
        <v>74</v>
      </c>
      <c r="B14" s="6" t="s">
        <v>45</v>
      </c>
      <c r="C14" s="7">
        <v>23664.5</v>
      </c>
      <c r="D14" s="4">
        <f t="shared" si="0"/>
        <v>23664.5</v>
      </c>
      <c r="E14" s="15">
        <v>1200.9</v>
      </c>
      <c r="F14" s="15">
        <v>621.7</v>
      </c>
      <c r="G14" s="15">
        <v>1556.6</v>
      </c>
      <c r="H14" s="4">
        <f t="shared" si="1"/>
        <v>3379.2</v>
      </c>
      <c r="I14" s="7">
        <v>695.2</v>
      </c>
      <c r="J14" s="7">
        <v>697.1</v>
      </c>
      <c r="K14" s="7">
        <v>511.3</v>
      </c>
      <c r="L14" s="4">
        <f t="shared" si="2"/>
        <v>1903.6000000000001</v>
      </c>
      <c r="M14" s="7">
        <v>14412.2</v>
      </c>
      <c r="N14" s="7">
        <v>628.5</v>
      </c>
      <c r="O14" s="7">
        <v>642.7</v>
      </c>
      <c r="P14" s="11"/>
      <c r="Q14" s="4">
        <f t="shared" si="3"/>
        <v>15683.400000000001</v>
      </c>
      <c r="R14" s="7">
        <v>628.6</v>
      </c>
      <c r="S14" s="7">
        <v>658.5</v>
      </c>
      <c r="T14" s="7">
        <v>1411.2</v>
      </c>
      <c r="U14" s="4">
        <f t="shared" si="4"/>
        <v>2698.3</v>
      </c>
      <c r="V14" s="1"/>
    </row>
    <row r="15" spans="1:22" ht="12.75">
      <c r="A15" s="24" t="s">
        <v>72</v>
      </c>
      <c r="B15" s="14" t="s">
        <v>46</v>
      </c>
      <c r="C15" s="5">
        <f>C17+C18+C19+C20+C21</f>
        <v>30257</v>
      </c>
      <c r="D15" s="4">
        <f t="shared" si="0"/>
        <v>30257.000000000004</v>
      </c>
      <c r="E15" s="5">
        <f>E17+E18+E19+E20+E21</f>
        <v>468.70000000000005</v>
      </c>
      <c r="F15" s="5">
        <f>F17+F18+F19+F20+F21</f>
        <v>1161.5</v>
      </c>
      <c r="G15" s="5">
        <f>G17+G18+G19+G20+G21</f>
        <v>1885.5</v>
      </c>
      <c r="H15" s="4">
        <f t="shared" si="1"/>
        <v>3515.7</v>
      </c>
      <c r="I15" s="5">
        <f>I17+I18+I19+I20+I21</f>
        <v>1225.7</v>
      </c>
      <c r="J15" s="5">
        <f>J17+J18+J19+J20+J21</f>
        <v>1006.9000000000001</v>
      </c>
      <c r="K15" s="5">
        <f>K17+K18+K19+K20+K21</f>
        <v>1356.8999999999999</v>
      </c>
      <c r="L15" s="4">
        <f t="shared" si="2"/>
        <v>3589.5</v>
      </c>
      <c r="M15" s="5">
        <f>M17+M18+M19+M20+M21</f>
        <v>1525.5</v>
      </c>
      <c r="N15" s="5">
        <f>N17+N18+N19+N20+N21</f>
        <v>14709.500000000002</v>
      </c>
      <c r="O15" s="5">
        <f>O17+O18+O19+O20+O21</f>
        <v>1004.8</v>
      </c>
      <c r="P15" s="12"/>
      <c r="Q15" s="4">
        <f t="shared" si="3"/>
        <v>17239.800000000003</v>
      </c>
      <c r="R15" s="5">
        <f>R17+R18+R19+R20+R21</f>
        <v>1061.1</v>
      </c>
      <c r="S15" s="5">
        <f>S17+S18+S19+S20+S21</f>
        <v>1095.4</v>
      </c>
      <c r="T15" s="5">
        <f>T17+T18+T19+T20+T21</f>
        <v>3755.5</v>
      </c>
      <c r="U15" s="4">
        <f t="shared" si="4"/>
        <v>5912</v>
      </c>
      <c r="V15" s="1"/>
    </row>
    <row r="16" spans="1:22" ht="12.75">
      <c r="A16" s="25" t="s">
        <v>47</v>
      </c>
      <c r="B16" s="14"/>
      <c r="C16" s="7"/>
      <c r="D16" s="4">
        <f t="shared" si="0"/>
        <v>0</v>
      </c>
      <c r="E16" s="7"/>
      <c r="F16" s="7"/>
      <c r="G16" s="7"/>
      <c r="H16" s="4">
        <f t="shared" si="1"/>
        <v>0</v>
      </c>
      <c r="I16" s="7"/>
      <c r="J16" s="7"/>
      <c r="K16" s="7"/>
      <c r="L16" s="4">
        <f t="shared" si="2"/>
        <v>0</v>
      </c>
      <c r="M16" s="7"/>
      <c r="N16" s="13"/>
      <c r="O16" s="13"/>
      <c r="P16" s="11"/>
      <c r="Q16" s="4">
        <f t="shared" si="3"/>
        <v>0</v>
      </c>
      <c r="R16" s="7"/>
      <c r="S16" s="7"/>
      <c r="T16" s="7"/>
      <c r="U16" s="4">
        <f t="shared" si="4"/>
        <v>0</v>
      </c>
      <c r="V16" s="1"/>
    </row>
    <row r="17" spans="1:22" ht="14.25" customHeight="1">
      <c r="A17" s="26" t="s">
        <v>85</v>
      </c>
      <c r="B17" s="6" t="s">
        <v>50</v>
      </c>
      <c r="C17" s="7">
        <v>15206.7</v>
      </c>
      <c r="D17" s="4">
        <f t="shared" si="0"/>
        <v>15206.7</v>
      </c>
      <c r="E17" s="7"/>
      <c r="F17" s="7"/>
      <c r="G17" s="7"/>
      <c r="H17" s="4">
        <f t="shared" si="1"/>
        <v>0</v>
      </c>
      <c r="I17" s="7"/>
      <c r="J17" s="7"/>
      <c r="K17" s="7"/>
      <c r="L17" s="4">
        <f t="shared" si="2"/>
        <v>0</v>
      </c>
      <c r="M17" s="7"/>
      <c r="N17" s="13">
        <v>13706.7</v>
      </c>
      <c r="O17" s="13"/>
      <c r="P17" s="11"/>
      <c r="Q17" s="4">
        <f t="shared" si="3"/>
        <v>13706.7</v>
      </c>
      <c r="R17" s="7"/>
      <c r="S17" s="7"/>
      <c r="T17" s="7">
        <v>1500</v>
      </c>
      <c r="U17" s="4">
        <f t="shared" si="4"/>
        <v>1500</v>
      </c>
      <c r="V17" s="1"/>
    </row>
    <row r="18" spans="1:22" ht="12.75">
      <c r="A18" s="26" t="s">
        <v>75</v>
      </c>
      <c r="B18" s="6" t="s">
        <v>51</v>
      </c>
      <c r="C18" s="7">
        <v>743.4</v>
      </c>
      <c r="D18" s="4">
        <f t="shared" si="0"/>
        <v>743.4000000000001</v>
      </c>
      <c r="E18" s="7">
        <v>69.8</v>
      </c>
      <c r="F18" s="7">
        <v>58.1</v>
      </c>
      <c r="G18" s="7">
        <v>58.1</v>
      </c>
      <c r="H18" s="4">
        <f t="shared" si="1"/>
        <v>186</v>
      </c>
      <c r="I18" s="7">
        <v>69.7</v>
      </c>
      <c r="J18" s="7">
        <v>58.1</v>
      </c>
      <c r="K18" s="7">
        <v>57.9</v>
      </c>
      <c r="L18" s="4">
        <f t="shared" si="2"/>
        <v>185.70000000000002</v>
      </c>
      <c r="M18" s="7">
        <v>62</v>
      </c>
      <c r="N18" s="7">
        <v>62</v>
      </c>
      <c r="O18" s="7">
        <v>61.9</v>
      </c>
      <c r="P18" s="11"/>
      <c r="Q18" s="4">
        <f t="shared" si="3"/>
        <v>185.9</v>
      </c>
      <c r="R18" s="7">
        <v>61.9</v>
      </c>
      <c r="S18" s="7">
        <v>62</v>
      </c>
      <c r="T18" s="7">
        <v>61.9</v>
      </c>
      <c r="U18" s="4">
        <f t="shared" si="4"/>
        <v>185.8</v>
      </c>
      <c r="V18" s="1"/>
    </row>
    <row r="19" spans="1:22" ht="24">
      <c r="A19" s="26" t="s">
        <v>86</v>
      </c>
      <c r="B19" s="6" t="s">
        <v>52</v>
      </c>
      <c r="C19" s="7">
        <v>5465.1</v>
      </c>
      <c r="D19" s="4">
        <f t="shared" si="0"/>
        <v>5465.1</v>
      </c>
      <c r="E19" s="7">
        <v>189.8</v>
      </c>
      <c r="F19" s="7">
        <v>564.7</v>
      </c>
      <c r="G19" s="7">
        <v>317</v>
      </c>
      <c r="H19" s="4">
        <f t="shared" si="1"/>
        <v>1071.5</v>
      </c>
      <c r="I19" s="7">
        <v>466.1</v>
      </c>
      <c r="J19" s="7">
        <v>410.8</v>
      </c>
      <c r="K19" s="7">
        <v>271.2</v>
      </c>
      <c r="L19" s="4">
        <f t="shared" si="2"/>
        <v>1148.1000000000001</v>
      </c>
      <c r="M19" s="7">
        <v>372.7</v>
      </c>
      <c r="N19" s="13">
        <v>372.7</v>
      </c>
      <c r="O19" s="13">
        <v>372.7</v>
      </c>
      <c r="P19" s="11"/>
      <c r="Q19" s="4">
        <f t="shared" si="3"/>
        <v>1118.1</v>
      </c>
      <c r="R19" s="7">
        <v>384.7</v>
      </c>
      <c r="S19" s="7">
        <v>448.9</v>
      </c>
      <c r="T19" s="7">
        <v>1293.8</v>
      </c>
      <c r="U19" s="4">
        <f t="shared" si="4"/>
        <v>2127.3999999999996</v>
      </c>
      <c r="V19" s="1"/>
    </row>
    <row r="20" spans="1:22" ht="12.75">
      <c r="A20" s="26" t="s">
        <v>78</v>
      </c>
      <c r="B20" s="6" t="s">
        <v>53</v>
      </c>
      <c r="C20" s="7"/>
      <c r="D20" s="4">
        <f t="shared" si="0"/>
        <v>0</v>
      </c>
      <c r="E20" s="7"/>
      <c r="F20" s="7"/>
      <c r="G20" s="7"/>
      <c r="H20" s="4">
        <f t="shared" si="1"/>
        <v>0</v>
      </c>
      <c r="I20" s="7"/>
      <c r="J20" s="7"/>
      <c r="K20" s="7"/>
      <c r="L20" s="4">
        <f t="shared" si="2"/>
        <v>0</v>
      </c>
      <c r="M20" s="7"/>
      <c r="N20" s="13"/>
      <c r="O20" s="13"/>
      <c r="P20" s="11"/>
      <c r="Q20" s="4">
        <f t="shared" si="3"/>
        <v>0</v>
      </c>
      <c r="R20" s="7"/>
      <c r="S20" s="7"/>
      <c r="T20" s="7"/>
      <c r="U20" s="4">
        <f t="shared" si="4"/>
        <v>0</v>
      </c>
      <c r="V20" s="1"/>
    </row>
    <row r="21" spans="1:22" ht="12.75">
      <c r="A21" s="26" t="s">
        <v>48</v>
      </c>
      <c r="B21" s="6" t="s">
        <v>54</v>
      </c>
      <c r="C21" s="7">
        <v>8841.8</v>
      </c>
      <c r="D21" s="4">
        <f t="shared" si="0"/>
        <v>8841.8</v>
      </c>
      <c r="E21" s="7">
        <v>209.1</v>
      </c>
      <c r="F21" s="7">
        <v>538.7</v>
      </c>
      <c r="G21" s="7">
        <v>1510.4</v>
      </c>
      <c r="H21" s="4">
        <f t="shared" si="1"/>
        <v>2258.2000000000003</v>
      </c>
      <c r="I21" s="7">
        <v>689.9</v>
      </c>
      <c r="J21" s="7">
        <v>538</v>
      </c>
      <c r="K21" s="7">
        <v>1027.8</v>
      </c>
      <c r="L21" s="4">
        <f t="shared" si="2"/>
        <v>2255.7</v>
      </c>
      <c r="M21" s="7">
        <v>1090.8</v>
      </c>
      <c r="N21" s="13">
        <v>568.1</v>
      </c>
      <c r="O21" s="13">
        <v>570.2</v>
      </c>
      <c r="P21" s="11"/>
      <c r="Q21" s="4">
        <f t="shared" si="3"/>
        <v>2229.1000000000004</v>
      </c>
      <c r="R21" s="7">
        <v>614.5</v>
      </c>
      <c r="S21" s="7">
        <v>584.5</v>
      </c>
      <c r="T21" s="7">
        <v>899.8</v>
      </c>
      <c r="U21" s="4">
        <f t="shared" si="4"/>
        <v>2098.8</v>
      </c>
      <c r="V21" s="1"/>
    </row>
    <row r="22" spans="1:22" ht="12.75">
      <c r="A22" s="24" t="s">
        <v>55</v>
      </c>
      <c r="B22" s="14" t="s">
        <v>56</v>
      </c>
      <c r="C22" s="5">
        <f>C11-C15</f>
        <v>-1752.9000000000015</v>
      </c>
      <c r="D22" s="4">
        <f>H22+L22+Q22+U22</f>
        <v>-1752.9000000000026</v>
      </c>
      <c r="E22" s="5">
        <f>E11-E15</f>
        <v>865.1000000000001</v>
      </c>
      <c r="F22" s="5">
        <f>F11-F15</f>
        <v>-423.5</v>
      </c>
      <c r="G22" s="5">
        <f>G11-G15</f>
        <v>54.09999999999991</v>
      </c>
      <c r="H22" s="4">
        <f t="shared" si="1"/>
        <v>495.70000000000005</v>
      </c>
      <c r="I22" s="5">
        <f>I11-I15</f>
        <v>-300.20000000000005</v>
      </c>
      <c r="J22" s="5">
        <f>J11-J15</f>
        <v>-22.800000000000068</v>
      </c>
      <c r="K22" s="5">
        <f>K11-K15</f>
        <v>-675.9999999999999</v>
      </c>
      <c r="L22" s="4">
        <f t="shared" si="2"/>
        <v>-999</v>
      </c>
      <c r="M22" s="5">
        <f>M11-M15</f>
        <v>13053</v>
      </c>
      <c r="N22" s="5">
        <f>N11-N15</f>
        <v>-13940.700000000003</v>
      </c>
      <c r="O22" s="5">
        <f>O11-O15</f>
        <v>-146.4999999999999</v>
      </c>
      <c r="P22" s="5"/>
      <c r="Q22" s="4">
        <f t="shared" si="3"/>
        <v>-1034.2000000000025</v>
      </c>
      <c r="R22" s="5">
        <f>R11-R15</f>
        <v>-96.19999999999982</v>
      </c>
      <c r="S22" s="5">
        <f>S11-S15</f>
        <v>15.099999999999909</v>
      </c>
      <c r="T22" s="5">
        <f>T11-T15</f>
        <v>-134.30000000000018</v>
      </c>
      <c r="U22" s="4">
        <f t="shared" si="4"/>
        <v>-215.4000000000001</v>
      </c>
      <c r="V22" s="1"/>
    </row>
    <row r="23" spans="1:22" ht="12.75">
      <c r="A23" s="24" t="s">
        <v>57</v>
      </c>
      <c r="B23" s="14" t="s">
        <v>58</v>
      </c>
      <c r="C23" s="5">
        <f>C24-C29+C36</f>
        <v>1752.9</v>
      </c>
      <c r="D23" s="4">
        <f>D24-D29+D36</f>
        <v>1752.9000000000026</v>
      </c>
      <c r="E23" s="5">
        <f>E24-E29+E36</f>
        <v>-865.1000000000001</v>
      </c>
      <c r="F23" s="5">
        <f>F24-F29+F36</f>
        <v>423.5</v>
      </c>
      <c r="G23" s="5">
        <f>G24-G29+G36</f>
        <v>-54.09999999999991</v>
      </c>
      <c r="H23" s="4">
        <f t="shared" si="1"/>
        <v>-495.70000000000005</v>
      </c>
      <c r="I23" s="5">
        <f>I24-I29+I36</f>
        <v>300.20000000000005</v>
      </c>
      <c r="J23" s="5">
        <f>J24-J29+J36</f>
        <v>22.799999999999955</v>
      </c>
      <c r="K23" s="5">
        <f>K24-K29+K36</f>
        <v>676</v>
      </c>
      <c r="L23" s="4">
        <f t="shared" si="2"/>
        <v>999</v>
      </c>
      <c r="M23" s="5">
        <f>M24-M29+M36</f>
        <v>-13053</v>
      </c>
      <c r="N23" s="5">
        <f>N24-N29+N36</f>
        <v>13940.700000000003</v>
      </c>
      <c r="O23" s="5">
        <f>O24-O29+O36</f>
        <v>146.4999999999999</v>
      </c>
      <c r="P23" s="5"/>
      <c r="Q23" s="4">
        <f t="shared" si="3"/>
        <v>1034.2000000000025</v>
      </c>
      <c r="R23" s="5">
        <f>R24-R29+R36</f>
        <v>96.19999999999982</v>
      </c>
      <c r="S23" s="5">
        <f>S24-S29+S36</f>
        <v>-15.099999999999909</v>
      </c>
      <c r="T23" s="5">
        <f>T24-T29+T36</f>
        <v>134.30000000000018</v>
      </c>
      <c r="U23" s="4">
        <f t="shared" si="4"/>
        <v>215.4000000000001</v>
      </c>
      <c r="V23" s="1"/>
    </row>
    <row r="24" spans="1:22" ht="24">
      <c r="A24" s="21" t="s">
        <v>59</v>
      </c>
      <c r="B24" s="14" t="s">
        <v>60</v>
      </c>
      <c r="C24" s="4">
        <v>0</v>
      </c>
      <c r="D24" s="4">
        <f>H24+L24+Q24+U24</f>
        <v>0</v>
      </c>
      <c r="E24" s="5"/>
      <c r="F24" s="5"/>
      <c r="G24" s="5"/>
      <c r="H24" s="4">
        <f t="shared" si="1"/>
        <v>0</v>
      </c>
      <c r="I24" s="5"/>
      <c r="J24" s="5"/>
      <c r="K24" s="5"/>
      <c r="L24" s="4">
        <f t="shared" si="2"/>
        <v>0</v>
      </c>
      <c r="M24" s="5"/>
      <c r="N24" s="5"/>
      <c r="O24" s="5"/>
      <c r="P24" s="12"/>
      <c r="Q24" s="4">
        <f t="shared" si="3"/>
        <v>0</v>
      </c>
      <c r="R24" s="5"/>
      <c r="S24" s="5"/>
      <c r="T24" s="5"/>
      <c r="U24" s="4">
        <f t="shared" si="4"/>
        <v>0</v>
      </c>
      <c r="V24" s="1"/>
    </row>
    <row r="25" spans="1:22" ht="12.75">
      <c r="A25" s="25" t="s">
        <v>47</v>
      </c>
      <c r="B25" s="14"/>
      <c r="C25" s="4">
        <v>0</v>
      </c>
      <c r="D25" s="4">
        <f t="shared" si="0"/>
        <v>0</v>
      </c>
      <c r="E25" s="7"/>
      <c r="F25" s="7"/>
      <c r="G25" s="7"/>
      <c r="H25" s="4">
        <f t="shared" si="1"/>
        <v>0</v>
      </c>
      <c r="I25" s="7"/>
      <c r="J25" s="7"/>
      <c r="K25" s="7"/>
      <c r="L25" s="4">
        <f t="shared" si="2"/>
        <v>0</v>
      </c>
      <c r="M25" s="7"/>
      <c r="N25" s="13"/>
      <c r="O25" s="13"/>
      <c r="P25" s="11"/>
      <c r="Q25" s="4">
        <f t="shared" si="3"/>
        <v>0</v>
      </c>
      <c r="R25" s="7"/>
      <c r="S25" s="7"/>
      <c r="T25" s="7"/>
      <c r="U25" s="4">
        <f t="shared" si="4"/>
        <v>0</v>
      </c>
      <c r="V25" s="1"/>
    </row>
    <row r="26" spans="1:22" ht="12.75">
      <c r="A26" s="27" t="s">
        <v>79</v>
      </c>
      <c r="B26" s="6" t="s">
        <v>61</v>
      </c>
      <c r="C26" s="4">
        <v>0</v>
      </c>
      <c r="D26" s="4">
        <f t="shared" si="0"/>
        <v>0</v>
      </c>
      <c r="E26" s="7"/>
      <c r="F26" s="7"/>
      <c r="G26" s="7"/>
      <c r="H26" s="4">
        <f t="shared" si="1"/>
        <v>0</v>
      </c>
      <c r="I26" s="7"/>
      <c r="J26" s="7"/>
      <c r="K26" s="7"/>
      <c r="L26" s="4">
        <f t="shared" si="2"/>
        <v>0</v>
      </c>
      <c r="M26" s="7"/>
      <c r="N26" s="7"/>
      <c r="O26" s="7"/>
      <c r="P26" s="11"/>
      <c r="Q26" s="4">
        <f t="shared" si="3"/>
        <v>0</v>
      </c>
      <c r="R26" s="7"/>
      <c r="S26" s="7"/>
      <c r="T26" s="7"/>
      <c r="U26" s="4">
        <f t="shared" si="4"/>
        <v>0</v>
      </c>
      <c r="V26" s="1"/>
    </row>
    <row r="27" spans="1:22" ht="24">
      <c r="A27" s="26" t="s">
        <v>80</v>
      </c>
      <c r="B27" s="6" t="s">
        <v>62</v>
      </c>
      <c r="C27" s="4">
        <v>0</v>
      </c>
      <c r="D27" s="4">
        <f t="shared" si="0"/>
        <v>0</v>
      </c>
      <c r="E27" s="15"/>
      <c r="F27" s="15"/>
      <c r="G27" s="15"/>
      <c r="H27" s="4">
        <f t="shared" si="1"/>
        <v>0</v>
      </c>
      <c r="I27" s="7"/>
      <c r="J27" s="7"/>
      <c r="K27" s="7"/>
      <c r="L27" s="4">
        <f t="shared" si="2"/>
        <v>0</v>
      </c>
      <c r="M27" s="7"/>
      <c r="N27" s="7"/>
      <c r="O27" s="7"/>
      <c r="P27" s="11"/>
      <c r="Q27" s="4">
        <f t="shared" si="3"/>
        <v>0</v>
      </c>
      <c r="R27" s="7"/>
      <c r="S27" s="7"/>
      <c r="T27" s="7"/>
      <c r="U27" s="4">
        <f t="shared" si="4"/>
        <v>0</v>
      </c>
      <c r="V27" s="1"/>
    </row>
    <row r="28" spans="1:22" ht="12.75">
      <c r="A28" s="28" t="s">
        <v>84</v>
      </c>
      <c r="B28" s="6" t="s">
        <v>63</v>
      </c>
      <c r="C28" s="4">
        <v>0</v>
      </c>
      <c r="D28" s="4">
        <f t="shared" si="0"/>
        <v>0</v>
      </c>
      <c r="E28" s="7"/>
      <c r="F28" s="8"/>
      <c r="G28" s="8"/>
      <c r="H28" s="4">
        <f t="shared" si="1"/>
        <v>0</v>
      </c>
      <c r="I28" s="8"/>
      <c r="J28" s="8"/>
      <c r="K28" s="8"/>
      <c r="L28" s="4">
        <f t="shared" si="2"/>
        <v>0</v>
      </c>
      <c r="M28" s="10"/>
      <c r="N28" s="10"/>
      <c r="O28" s="10"/>
      <c r="P28" s="11"/>
      <c r="Q28" s="4">
        <f t="shared" si="3"/>
        <v>0</v>
      </c>
      <c r="R28" s="7"/>
      <c r="S28" s="7"/>
      <c r="T28" s="7"/>
      <c r="U28" s="4">
        <f t="shared" si="4"/>
        <v>0</v>
      </c>
      <c r="V28" s="1"/>
    </row>
    <row r="29" spans="1:22" ht="26.25" customHeight="1">
      <c r="A29" s="32" t="s">
        <v>87</v>
      </c>
      <c r="B29" s="14" t="s">
        <v>64</v>
      </c>
      <c r="C29" s="4">
        <v>0</v>
      </c>
      <c r="D29" s="4">
        <f t="shared" si="0"/>
        <v>0</v>
      </c>
      <c r="E29" s="5"/>
      <c r="F29" s="5"/>
      <c r="G29" s="5"/>
      <c r="H29" s="4">
        <f t="shared" si="1"/>
        <v>0</v>
      </c>
      <c r="I29" s="5"/>
      <c r="J29" s="5"/>
      <c r="K29" s="5"/>
      <c r="L29" s="4">
        <f t="shared" si="2"/>
        <v>0</v>
      </c>
      <c r="M29" s="5"/>
      <c r="N29" s="5"/>
      <c r="O29" s="5"/>
      <c r="P29" s="5"/>
      <c r="Q29" s="4">
        <f t="shared" si="3"/>
        <v>0</v>
      </c>
      <c r="R29" s="5"/>
      <c r="S29" s="5"/>
      <c r="T29" s="5"/>
      <c r="U29" s="4">
        <f t="shared" si="4"/>
        <v>0</v>
      </c>
      <c r="V29" s="1"/>
    </row>
    <row r="30" spans="1:22" ht="12.75">
      <c r="A30" s="25" t="s">
        <v>47</v>
      </c>
      <c r="B30" s="14"/>
      <c r="C30" s="4">
        <v>0</v>
      </c>
      <c r="D30" s="4">
        <f t="shared" si="0"/>
        <v>0</v>
      </c>
      <c r="E30" s="15"/>
      <c r="F30" s="15"/>
      <c r="G30" s="15"/>
      <c r="H30" s="4">
        <f t="shared" si="1"/>
        <v>0</v>
      </c>
      <c r="I30" s="7"/>
      <c r="J30" s="7"/>
      <c r="K30" s="7"/>
      <c r="L30" s="4">
        <f t="shared" si="2"/>
        <v>0</v>
      </c>
      <c r="M30" s="7"/>
      <c r="N30" s="7"/>
      <c r="O30" s="7"/>
      <c r="P30" s="11"/>
      <c r="Q30" s="4">
        <f t="shared" si="3"/>
        <v>0</v>
      </c>
      <c r="R30" s="7"/>
      <c r="S30" s="7"/>
      <c r="T30" s="7"/>
      <c r="U30" s="4">
        <f t="shared" si="4"/>
        <v>0</v>
      </c>
      <c r="V30" s="1"/>
    </row>
    <row r="31" spans="1:22" ht="12.75">
      <c r="A31" s="25" t="s">
        <v>81</v>
      </c>
      <c r="B31" s="6" t="s">
        <v>65</v>
      </c>
      <c r="C31" s="4">
        <v>0</v>
      </c>
      <c r="D31" s="4">
        <f t="shared" si="0"/>
        <v>0</v>
      </c>
      <c r="E31" s="15"/>
      <c r="F31" s="15"/>
      <c r="G31" s="15"/>
      <c r="H31" s="4">
        <f t="shared" si="1"/>
        <v>0</v>
      </c>
      <c r="I31" s="7"/>
      <c r="J31" s="7"/>
      <c r="K31" s="7"/>
      <c r="L31" s="4">
        <f t="shared" si="2"/>
        <v>0</v>
      </c>
      <c r="M31" s="7"/>
      <c r="N31" s="7"/>
      <c r="O31" s="7"/>
      <c r="P31" s="11"/>
      <c r="Q31" s="4">
        <f t="shared" si="3"/>
        <v>0</v>
      </c>
      <c r="R31" s="7"/>
      <c r="S31" s="7"/>
      <c r="T31" s="7"/>
      <c r="U31" s="4">
        <f t="shared" si="4"/>
        <v>0</v>
      </c>
      <c r="V31" s="1"/>
    </row>
    <row r="32" spans="1:22" ht="12.75">
      <c r="A32" s="26" t="s">
        <v>82</v>
      </c>
      <c r="B32" s="6" t="s">
        <v>66</v>
      </c>
      <c r="C32" s="4">
        <v>0</v>
      </c>
      <c r="D32" s="4">
        <f t="shared" si="0"/>
        <v>0</v>
      </c>
      <c r="E32" s="7"/>
      <c r="F32" s="7"/>
      <c r="G32" s="7"/>
      <c r="H32" s="4">
        <f t="shared" si="1"/>
        <v>0</v>
      </c>
      <c r="I32" s="7"/>
      <c r="J32" s="7"/>
      <c r="K32" s="7"/>
      <c r="L32" s="4">
        <f t="shared" si="2"/>
        <v>0</v>
      </c>
      <c r="M32" s="7"/>
      <c r="N32" s="7"/>
      <c r="O32" s="7"/>
      <c r="P32" s="11"/>
      <c r="Q32" s="4">
        <f t="shared" si="3"/>
        <v>0</v>
      </c>
      <c r="R32" s="7"/>
      <c r="S32" s="7"/>
      <c r="T32" s="7"/>
      <c r="U32" s="4">
        <f t="shared" si="4"/>
        <v>0</v>
      </c>
      <c r="V32" s="1"/>
    </row>
    <row r="33" spans="1:22" ht="39" customHeight="1">
      <c r="A33" s="22" t="s">
        <v>88</v>
      </c>
      <c r="B33" s="14" t="s">
        <v>67</v>
      </c>
      <c r="C33" s="4">
        <f>C22+C24-C29</f>
        <v>-1752.9000000000015</v>
      </c>
      <c r="D33" s="4">
        <f>H33+L33+Q33+U33</f>
        <v>-1752.9000000000026</v>
      </c>
      <c r="E33" s="5">
        <f>E22+E24-E29</f>
        <v>865.1000000000001</v>
      </c>
      <c r="F33" s="5">
        <f>F22+F24-F29</f>
        <v>-423.5</v>
      </c>
      <c r="G33" s="5">
        <f>G22+G24-G29</f>
        <v>54.09999999999991</v>
      </c>
      <c r="H33" s="4">
        <f>E33+F33+G33</f>
        <v>495.70000000000005</v>
      </c>
      <c r="I33" s="5">
        <f>I22+I24-I29</f>
        <v>-300.20000000000005</v>
      </c>
      <c r="J33" s="5">
        <f>J22+J24-J29</f>
        <v>-22.800000000000068</v>
      </c>
      <c r="K33" s="5">
        <f>K22+K24-K29</f>
        <v>-675.9999999999999</v>
      </c>
      <c r="L33" s="4">
        <f t="shared" si="2"/>
        <v>-999</v>
      </c>
      <c r="M33" s="5">
        <f>M22+M24-M29</f>
        <v>13053</v>
      </c>
      <c r="N33" s="5">
        <f>N22+N24-N29</f>
        <v>-13940.700000000003</v>
      </c>
      <c r="O33" s="5">
        <f>O22+O24-O29</f>
        <v>-146.4999999999999</v>
      </c>
      <c r="P33" s="5"/>
      <c r="Q33" s="4">
        <f t="shared" si="3"/>
        <v>-1034.2000000000025</v>
      </c>
      <c r="R33" s="5">
        <f>R22+R24-R29</f>
        <v>-96.19999999999982</v>
      </c>
      <c r="S33" s="5">
        <f>S22+S24-S29</f>
        <v>15.099999999999909</v>
      </c>
      <c r="T33" s="5">
        <f>T22+T24-T29</f>
        <v>-134.30000000000018</v>
      </c>
      <c r="U33" s="4">
        <f t="shared" si="4"/>
        <v>-215.4000000000001</v>
      </c>
      <c r="V33" s="1"/>
    </row>
    <row r="34" spans="1:22" ht="36">
      <c r="A34" s="30" t="s">
        <v>89</v>
      </c>
      <c r="B34" s="14" t="s">
        <v>68</v>
      </c>
      <c r="C34" s="4">
        <v>1752.9</v>
      </c>
      <c r="D34" s="4">
        <v>1755.7</v>
      </c>
      <c r="E34" s="7">
        <v>1755.7</v>
      </c>
      <c r="F34" s="7">
        <f>E35</f>
        <v>2620.8</v>
      </c>
      <c r="G34" s="7">
        <f>F35</f>
        <v>2197.3</v>
      </c>
      <c r="H34" s="4">
        <f>E34</f>
        <v>1755.7</v>
      </c>
      <c r="I34" s="7">
        <f>G35</f>
        <v>2251.4</v>
      </c>
      <c r="J34" s="7">
        <f>I35</f>
        <v>1951.2</v>
      </c>
      <c r="K34" s="7">
        <f>J35</f>
        <v>1928.4</v>
      </c>
      <c r="L34" s="4">
        <f>I34</f>
        <v>2251.4</v>
      </c>
      <c r="M34" s="7">
        <f>K35</f>
        <v>1252.4</v>
      </c>
      <c r="N34" s="7">
        <f>M35</f>
        <v>14305.4</v>
      </c>
      <c r="O34" s="7">
        <f>N35</f>
        <v>364.6999999999971</v>
      </c>
      <c r="P34" s="11"/>
      <c r="Q34" s="4">
        <f>M34</f>
        <v>1252.4</v>
      </c>
      <c r="R34" s="7">
        <f>O35</f>
        <v>218.1999999999972</v>
      </c>
      <c r="S34" s="7">
        <f>R35</f>
        <v>121.99999999999739</v>
      </c>
      <c r="T34" s="7">
        <f>S35</f>
        <v>137.0999999999973</v>
      </c>
      <c r="U34" s="4">
        <f>R34</f>
        <v>218.1999999999972</v>
      </c>
      <c r="V34" s="1"/>
    </row>
    <row r="35" spans="1:22" ht="36">
      <c r="A35" s="30" t="s">
        <v>90</v>
      </c>
      <c r="B35" s="14" t="s">
        <v>69</v>
      </c>
      <c r="C35" s="4">
        <f>C34+C33</f>
        <v>0</v>
      </c>
      <c r="D35" s="4">
        <f>T35</f>
        <v>2.7999999999971124</v>
      </c>
      <c r="E35" s="7">
        <f>E34+E33</f>
        <v>2620.8</v>
      </c>
      <c r="F35" s="7">
        <f>F34+F33</f>
        <v>2197.3</v>
      </c>
      <c r="G35" s="7">
        <f>G34+G22</f>
        <v>2251.4</v>
      </c>
      <c r="H35" s="4">
        <f>G35</f>
        <v>2251.4</v>
      </c>
      <c r="I35" s="7">
        <f>I34+I22</f>
        <v>1951.2</v>
      </c>
      <c r="J35" s="7">
        <f>J34+J22</f>
        <v>1928.4</v>
      </c>
      <c r="K35" s="7">
        <f>K34+K22</f>
        <v>1252.4</v>
      </c>
      <c r="L35" s="4">
        <f>K35</f>
        <v>1252.4</v>
      </c>
      <c r="M35" s="7">
        <f>M34+M22</f>
        <v>14305.4</v>
      </c>
      <c r="N35" s="7">
        <f>N34+N22</f>
        <v>364.6999999999971</v>
      </c>
      <c r="O35" s="7">
        <f>O34+O22</f>
        <v>218.1999999999972</v>
      </c>
      <c r="P35" s="11"/>
      <c r="Q35" s="4">
        <f>O35</f>
        <v>218.1999999999972</v>
      </c>
      <c r="R35" s="7">
        <f>R34+R22</f>
        <v>121.99999999999739</v>
      </c>
      <c r="S35" s="7">
        <f>S34+S22</f>
        <v>137.0999999999973</v>
      </c>
      <c r="T35" s="7">
        <f>T34+T22</f>
        <v>2.7999999999971124</v>
      </c>
      <c r="U35" s="4">
        <f>T35</f>
        <v>2.7999999999971124</v>
      </c>
      <c r="V35" s="1"/>
    </row>
    <row r="36" spans="1:22" ht="51.75" customHeight="1">
      <c r="A36" s="30" t="s">
        <v>91</v>
      </c>
      <c r="B36" s="14" t="s">
        <v>70</v>
      </c>
      <c r="C36" s="4">
        <f>C34-C35</f>
        <v>1752.9</v>
      </c>
      <c r="D36" s="4">
        <f>H36+L36+Q36+U36</f>
        <v>1752.9000000000026</v>
      </c>
      <c r="E36" s="7">
        <f>E34-E35</f>
        <v>-865.1000000000001</v>
      </c>
      <c r="F36" s="7">
        <f>F34-F35</f>
        <v>423.5</v>
      </c>
      <c r="G36" s="7">
        <f>G34-G35</f>
        <v>-54.09999999999991</v>
      </c>
      <c r="H36" s="4">
        <f>E36+F36+G36</f>
        <v>-495.70000000000005</v>
      </c>
      <c r="I36" s="7">
        <f>I34-I35</f>
        <v>300.20000000000005</v>
      </c>
      <c r="J36" s="7">
        <f>J34-J35</f>
        <v>22.799999999999955</v>
      </c>
      <c r="K36" s="7">
        <f>K34-K35</f>
        <v>676</v>
      </c>
      <c r="L36" s="4">
        <f t="shared" si="2"/>
        <v>999</v>
      </c>
      <c r="M36" s="7">
        <f>M34-M35</f>
        <v>-13053</v>
      </c>
      <c r="N36" s="7">
        <f>N34-N35</f>
        <v>13940.700000000003</v>
      </c>
      <c r="O36" s="7">
        <f>O34-O35</f>
        <v>146.4999999999999</v>
      </c>
      <c r="P36" s="7"/>
      <c r="Q36" s="4">
        <f t="shared" si="3"/>
        <v>1034.2000000000025</v>
      </c>
      <c r="R36" s="7">
        <f>R34-R35</f>
        <v>96.19999999999982</v>
      </c>
      <c r="S36" s="7">
        <f>S34-S35</f>
        <v>-15.099999999999909</v>
      </c>
      <c r="T36" s="7">
        <f>T34-T35</f>
        <v>134.30000000000018</v>
      </c>
      <c r="U36" s="4">
        <f t="shared" si="4"/>
        <v>215.4000000000001</v>
      </c>
      <c r="V36" s="1"/>
    </row>
    <row r="37" spans="1:22" ht="24">
      <c r="A37" s="31" t="s">
        <v>83</v>
      </c>
      <c r="B37" s="14" t="s">
        <v>71</v>
      </c>
      <c r="C37" s="4">
        <v>0</v>
      </c>
      <c r="D37" s="4">
        <f t="shared" si="0"/>
        <v>0</v>
      </c>
      <c r="E37" s="4"/>
      <c r="F37" s="4"/>
      <c r="G37" s="4"/>
      <c r="H37" s="4">
        <f t="shared" si="1"/>
        <v>0</v>
      </c>
      <c r="I37" s="4"/>
      <c r="J37" s="4"/>
      <c r="K37" s="4"/>
      <c r="L37" s="4">
        <f t="shared" si="2"/>
        <v>0</v>
      </c>
      <c r="M37" s="4"/>
      <c r="N37" s="4"/>
      <c r="O37" s="4"/>
      <c r="P37" s="5"/>
      <c r="Q37" s="4">
        <f t="shared" si="3"/>
        <v>0</v>
      </c>
      <c r="R37" s="4"/>
      <c r="S37" s="4"/>
      <c r="T37" s="4"/>
      <c r="U37" s="4">
        <f t="shared" si="4"/>
        <v>0</v>
      </c>
      <c r="V37" s="1"/>
    </row>
    <row r="38" spans="1:22" s="38" customFormat="1" ht="55.5" customHeight="1">
      <c r="A38" s="42" t="s">
        <v>93</v>
      </c>
      <c r="B38" s="43"/>
      <c r="C38" s="49"/>
      <c r="D38" s="49"/>
      <c r="E38" s="49"/>
      <c r="F38" s="43"/>
      <c r="G38" s="54" t="s">
        <v>94</v>
      </c>
      <c r="H38" s="44"/>
      <c r="I38" s="45"/>
      <c r="J38" s="46"/>
      <c r="K38" s="47"/>
      <c r="L38" s="37"/>
      <c r="M38" s="39"/>
      <c r="N38" s="39"/>
      <c r="O38" s="37"/>
      <c r="P38" s="37"/>
      <c r="Q38" s="37"/>
      <c r="R38" s="37"/>
      <c r="S38" s="37"/>
      <c r="T38" s="37"/>
      <c r="U38" s="37"/>
      <c r="V38" s="40"/>
    </row>
    <row r="39" spans="1:22" s="38" customFormat="1" ht="15">
      <c r="A39" s="37"/>
      <c r="B39" s="37"/>
      <c r="C39" s="37"/>
      <c r="D39" s="37"/>
      <c r="E39" s="37"/>
      <c r="F39" s="37"/>
      <c r="G39" s="37"/>
      <c r="H39" s="48"/>
      <c r="I39" s="48"/>
      <c r="J39" s="48"/>
      <c r="K39" s="48"/>
      <c r="L39" s="37"/>
      <c r="M39" s="39"/>
      <c r="N39" s="39"/>
      <c r="O39" s="37"/>
      <c r="P39" s="37"/>
      <c r="Q39" s="37"/>
      <c r="R39" s="37"/>
      <c r="S39" s="37"/>
      <c r="T39" s="37"/>
      <c r="U39" s="37"/>
      <c r="V39" s="40"/>
    </row>
    <row r="40" spans="1:22" s="38" customFormat="1" ht="46.5" customHeight="1">
      <c r="A40" s="41" t="s">
        <v>95</v>
      </c>
      <c r="B40" s="41"/>
      <c r="C40" s="50"/>
      <c r="D40" s="50"/>
      <c r="E40" s="50"/>
      <c r="F40" s="41"/>
      <c r="G40" s="44" t="s">
        <v>96</v>
      </c>
      <c r="H40" s="51"/>
      <c r="I40" s="52"/>
      <c r="J40" s="52"/>
      <c r="K40" s="52"/>
      <c r="L40" s="52"/>
      <c r="M40" s="52"/>
      <c r="N40" s="52"/>
      <c r="O40" s="53"/>
      <c r="P40" s="40"/>
      <c r="Q40" s="40"/>
      <c r="R40" s="40"/>
      <c r="S40" s="40"/>
      <c r="T40" s="40"/>
      <c r="U40" s="40"/>
      <c r="V40" s="40"/>
    </row>
    <row r="41" spans="3:5" ht="12.75">
      <c r="C41" s="3"/>
      <c r="E41" s="3"/>
    </row>
    <row r="42" ht="12.75">
      <c r="C42" s="3"/>
    </row>
    <row r="43" ht="12.75">
      <c r="C43" s="3"/>
    </row>
    <row r="44" ht="12.75">
      <c r="C44" s="3"/>
    </row>
  </sheetData>
  <sheetProtection/>
  <mergeCells count="14">
    <mergeCell ref="C7:C9"/>
    <mergeCell ref="D7:D9"/>
    <mergeCell ref="M7:O8"/>
    <mergeCell ref="Q7:Q9"/>
    <mergeCell ref="A2:U2"/>
    <mergeCell ref="A3:U3"/>
    <mergeCell ref="U7:U9"/>
    <mergeCell ref="E7:G8"/>
    <mergeCell ref="H7:H9"/>
    <mergeCell ref="I7:K8"/>
    <mergeCell ref="L7:L9"/>
    <mergeCell ref="R7:T8"/>
    <mergeCell ref="A7:A9"/>
    <mergeCell ref="B7:B9"/>
  </mergeCells>
  <printOptions/>
  <pageMargins left="0.15748031496062992" right="0.16" top="0.1968503937007874" bottom="0.1968503937007874" header="0.15748031496062992" footer="0.15748031496062992"/>
  <pageSetup fitToHeight="2" horizontalDpi="600" verticalDpi="600" orientation="landscape" paperSize="9" scale="6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IrinaTi</cp:lastModifiedBy>
  <cp:lastPrinted>2023-07-07T10:53:21Z</cp:lastPrinted>
  <dcterms:created xsi:type="dcterms:W3CDTF">2011-02-18T08:58:48Z</dcterms:created>
  <dcterms:modified xsi:type="dcterms:W3CDTF">2023-07-07T10:53:40Z</dcterms:modified>
  <cp:category/>
  <cp:version/>
  <cp:contentType/>
  <cp:contentStatus/>
</cp:coreProperties>
</file>