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<sst xmlns="http://schemas.openxmlformats.org/spreadsheetml/2006/main" count="130" uniqueCount="100">
  <si>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</si>
  <si>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</si>
  <si>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</si>
  <si>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</si>
  <si>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</si>
  <si>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</si>
  <si>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</si>
  <si>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</si>
  <si>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</si>
  <si>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</si>
  <si>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</si>
  <si>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</si>
  <si>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</si>
  <si>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</si>
  <si>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</si>
  <si>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</si>
  <si>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</si>
  <si>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</si>
  <si>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</si>
  <si>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</si>
  <si>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</si>
  <si>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</si>
  <si>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</si>
  <si>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</si>
  <si>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</si>
  <si>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</si>
  <si>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</si>
  <si>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</si>
  <si>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</si>
  <si>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</si>
  <si>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</si>
  <si>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</si>
  <si>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</si>
  <si>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</si>
  <si>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</si>
  <si>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</si>
  <si>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</si>
  <si>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</si>
  <si>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</si>
  <si>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</si>
  <si>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</si>
  <si>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</si>
  <si>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</si>
  <si>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</si>
  <si>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</si>
  <si>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</si>
  <si>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</si>
  <si>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</si>
  <si>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</si>
  <si>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</si>
  <si>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</si>
  <si>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</si>
  <si>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</si>
  <si>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</si>
  <si>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</si>
  <si>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</si>
  <si>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</si>
  <si>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</si>
  <si>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</si>
  <si>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</si>
  <si>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</si>
  <si>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</si>
  <si>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</si>
  <si>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</si>
  <si>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</si>
  <si>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</si>
  <si>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</si>
  <si>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</si>
  <si>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</si>
  <si>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</si>
  <si>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</si>
  <si>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</si>
  <si>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</si>
  <si>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</si>
  <si>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</si>
  <si>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</si>
  <si>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</si>
  <si>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</si>
  <si>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</si>
  <si>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</si>
  <si>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</si>
  <si>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</si>
  <si>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</si>
  <si>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</si>
  <si>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</si>
  <si>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</si>
  <si>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</si>
  <si>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</si>
  <si>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</si>
  <si>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</si>
  <si>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</si>
  <si>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</si>
  <si>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</si>
  <si>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</si>
  <si>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</si>
  <si>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</si>
  <si>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</si>
  <si>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2023 год</t>
  </si>
  <si>
    <t xml:space="preserve">СПРАВОЧНО:  остатки на едином счете бюджета на 01.09.2023 отражены с учетом остатков на счетах кредитных организаций, открытых для УИК, в сумме 314,3 тыс. рублей  (согласно ф. 0503387 Остатки средств бюджета на отчетную дату - 4 132,5 тыс. рублей) </t>
  </si>
  <si>
    <t>(по состоянию на "31"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</si>
</sst>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8" fillId="0" borderId="0" xfId="60" applyNumberFormat="1" applyFont="1" applyFill="1" applyBorder="1" applyAlignment="1">
      <alignment horizontal="center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120" zoomScaleNormal="120" zoomScalePageLayoutView="0" workbookViewId="0" topLeftCell="A1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62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"/>
    </row>
    <row r="3" spans="1:22" ht="15.75">
      <c r="A3" s="63" t="s">
        <v>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0" t="s">
        <v>2</v>
      </c>
      <c r="B7" s="60" t="s">
        <v>3</v>
      </c>
      <c r="C7" s="60" t="s">
        <v>92</v>
      </c>
      <c r="D7" s="60" t="s">
        <v>4</v>
      </c>
      <c r="E7" s="60" t="s">
        <v>5</v>
      </c>
      <c r="F7" s="60"/>
      <c r="G7" s="60"/>
      <c r="H7" s="60" t="s">
        <v>6</v>
      </c>
      <c r="I7" s="60" t="s">
        <v>7</v>
      </c>
      <c r="J7" s="60"/>
      <c r="K7" s="60"/>
      <c r="L7" s="60" t="s">
        <v>8</v>
      </c>
      <c r="M7" s="60" t="s">
        <v>9</v>
      </c>
      <c r="N7" s="60"/>
      <c r="O7" s="60"/>
      <c r="P7" s="16"/>
      <c r="Q7" s="60" t="s">
        <v>10</v>
      </c>
      <c r="R7" s="60" t="s">
        <v>11</v>
      </c>
      <c r="S7" s="60"/>
      <c r="T7" s="60"/>
      <c r="U7" s="60" t="s">
        <v>12</v>
      </c>
      <c r="V7" s="1"/>
    </row>
    <row r="8" spans="1:22" ht="12.75">
      <c r="A8" s="60" t="s">
        <v>0</v>
      </c>
      <c r="B8" s="60" t="s">
        <v>0</v>
      </c>
      <c r="C8" s="60" t="s">
        <v>0</v>
      </c>
      <c r="D8" s="60" t="s">
        <v>0</v>
      </c>
      <c r="E8" s="60" t="s">
        <v>0</v>
      </c>
      <c r="F8" s="60" t="s">
        <v>0</v>
      </c>
      <c r="G8" s="60" t="s">
        <v>0</v>
      </c>
      <c r="H8" s="60" t="s">
        <v>0</v>
      </c>
      <c r="I8" s="60" t="s">
        <v>0</v>
      </c>
      <c r="J8" s="60" t="s">
        <v>0</v>
      </c>
      <c r="K8" s="60" t="s">
        <v>0</v>
      </c>
      <c r="L8" s="60" t="s">
        <v>0</v>
      </c>
      <c r="M8" s="60" t="s">
        <v>0</v>
      </c>
      <c r="N8" s="60" t="s">
        <v>0</v>
      </c>
      <c r="O8" s="60" t="s">
        <v>0</v>
      </c>
      <c r="P8" s="16"/>
      <c r="Q8" s="60" t="s">
        <v>0</v>
      </c>
      <c r="R8" s="60" t="s">
        <v>0</v>
      </c>
      <c r="S8" s="60" t="s">
        <v>0</v>
      </c>
      <c r="T8" s="60" t="s">
        <v>0</v>
      </c>
      <c r="U8" s="60" t="s">
        <v>0</v>
      </c>
      <c r="V8" s="1"/>
    </row>
    <row r="9" spans="1:22" ht="24">
      <c r="A9" s="60" t="s">
        <v>0</v>
      </c>
      <c r="B9" s="60" t="s">
        <v>0</v>
      </c>
      <c r="C9" s="60" t="s">
        <v>0</v>
      </c>
      <c r="D9" s="60" t="s">
        <v>0</v>
      </c>
      <c r="E9" s="17" t="s">
        <v>13</v>
      </c>
      <c r="F9" s="17" t="s">
        <v>14</v>
      </c>
      <c r="G9" s="17" t="s">
        <v>15</v>
      </c>
      <c r="H9" s="60" t="s">
        <v>0</v>
      </c>
      <c r="I9" s="17" t="s">
        <v>16</v>
      </c>
      <c r="J9" s="17" t="s">
        <v>17</v>
      </c>
      <c r="K9" s="17" t="s">
        <v>18</v>
      </c>
      <c r="L9" s="60" t="s">
        <v>0</v>
      </c>
      <c r="M9" s="17" t="s">
        <v>19</v>
      </c>
      <c r="N9" s="17" t="s">
        <v>20</v>
      </c>
      <c r="O9" s="17" t="s">
        <v>21</v>
      </c>
      <c r="P9" s="17"/>
      <c r="Q9" s="60" t="s">
        <v>0</v>
      </c>
      <c r="R9" s="17" t="s">
        <v>22</v>
      </c>
      <c r="S9" s="17" t="s">
        <v>23</v>
      </c>
      <c r="T9" s="17" t="s">
        <v>24</v>
      </c>
      <c r="U9" s="60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38412.7</v>
      </c>
      <c r="D11" s="4">
        <f>H11+L11+Q11+U11</f>
        <v>38431.9</v>
      </c>
      <c r="E11" s="4">
        <f>E13+E14</f>
        <v>3641.2</v>
      </c>
      <c r="F11" s="4">
        <f>F13+F14</f>
        <v>2426.8</v>
      </c>
      <c r="G11" s="4">
        <f>G13+G14</f>
        <v>3864.4</v>
      </c>
      <c r="H11" s="4">
        <f>E11+F11+G11</f>
        <v>9932.4</v>
      </c>
      <c r="I11" s="4">
        <f>I13+I14</f>
        <v>2914.2</v>
      </c>
      <c r="J11" s="4">
        <f>J13+J14</f>
        <v>2714.7</v>
      </c>
      <c r="K11" s="4">
        <f>K13+K14</f>
        <v>4696.599999999999</v>
      </c>
      <c r="L11" s="4">
        <f>I11+J11+K11</f>
        <v>10325.5</v>
      </c>
      <c r="M11" s="4">
        <f>M13+M14</f>
        <v>1780.7</v>
      </c>
      <c r="N11" s="4">
        <f>N13+N14</f>
        <v>5855.700000000001</v>
      </c>
      <c r="O11" s="4">
        <f>O13+O14</f>
        <v>995</v>
      </c>
      <c r="P11" s="4">
        <f>P13+P14</f>
        <v>0</v>
      </c>
      <c r="Q11" s="4">
        <f>M11+N11+O11</f>
        <v>8631.400000000001</v>
      </c>
      <c r="R11" s="4">
        <f>R13+R14</f>
        <v>3662.7</v>
      </c>
      <c r="S11" s="4">
        <f>S13+S14</f>
        <v>2517.2</v>
      </c>
      <c r="T11" s="4">
        <f>T13+T14</f>
        <v>3362.7</v>
      </c>
      <c r="U11" s="4">
        <f>R11+S11+T11</f>
        <v>9542.599999999999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4818.2</v>
      </c>
      <c r="D13" s="4">
        <f aca="true" t="shared" si="0" ref="D13:D37">H13+L13+Q13+U13</f>
        <v>4837.4</v>
      </c>
      <c r="E13" s="7">
        <v>52.1</v>
      </c>
      <c r="F13" s="7">
        <v>593.7</v>
      </c>
      <c r="G13" s="7">
        <v>678.4</v>
      </c>
      <c r="H13" s="4">
        <f aca="true" t="shared" si="1" ref="H13:H37">E13+F13+G13</f>
        <v>1324.2</v>
      </c>
      <c r="I13" s="7">
        <v>536.1</v>
      </c>
      <c r="J13" s="7">
        <v>231.2</v>
      </c>
      <c r="K13" s="7">
        <v>111.2</v>
      </c>
      <c r="L13" s="4">
        <f aca="true" t="shared" si="2" ref="L13:L37">I13+J13+K13</f>
        <v>878.5</v>
      </c>
      <c r="M13" s="7">
        <v>142</v>
      </c>
      <c r="N13" s="13">
        <v>35.6</v>
      </c>
      <c r="O13" s="13">
        <v>91.7</v>
      </c>
      <c r="P13" s="11"/>
      <c r="Q13" s="4">
        <f aca="true" t="shared" si="3" ref="Q13:Q37">M13+N13+O13</f>
        <v>269.3</v>
      </c>
      <c r="R13" s="7">
        <v>561.5</v>
      </c>
      <c r="S13" s="7">
        <v>929.8</v>
      </c>
      <c r="T13" s="7">
        <v>874.1</v>
      </c>
      <c r="U13" s="4">
        <f aca="true" t="shared" si="4" ref="U13:U37">R13+S13+T13</f>
        <v>2365.4</v>
      </c>
      <c r="V13" s="1"/>
    </row>
    <row r="14" spans="1:22" ht="12.75">
      <c r="A14" s="20" t="s">
        <v>74</v>
      </c>
      <c r="B14" s="6" t="s">
        <v>45</v>
      </c>
      <c r="C14" s="7">
        <v>33594.5</v>
      </c>
      <c r="D14" s="4">
        <f t="shared" si="0"/>
        <v>33594.5</v>
      </c>
      <c r="E14" s="15">
        <v>3589.1</v>
      </c>
      <c r="F14" s="15">
        <v>1833.1</v>
      </c>
      <c r="G14" s="15">
        <v>3186</v>
      </c>
      <c r="H14" s="4">
        <f t="shared" si="1"/>
        <v>8608.2</v>
      </c>
      <c r="I14" s="7">
        <v>2378.1</v>
      </c>
      <c r="J14" s="7">
        <v>2483.5</v>
      </c>
      <c r="K14" s="7">
        <v>4585.4</v>
      </c>
      <c r="L14" s="4">
        <f t="shared" si="2"/>
        <v>9447</v>
      </c>
      <c r="M14" s="7">
        <v>1638.7</v>
      </c>
      <c r="N14" s="7">
        <v>5820.1</v>
      </c>
      <c r="O14" s="7">
        <v>903.3</v>
      </c>
      <c r="P14" s="11"/>
      <c r="Q14" s="4">
        <f t="shared" si="3"/>
        <v>8362.1</v>
      </c>
      <c r="R14" s="7">
        <v>3101.2</v>
      </c>
      <c r="S14" s="7">
        <v>1587.4</v>
      </c>
      <c r="T14" s="7">
        <v>2488.6</v>
      </c>
      <c r="U14" s="4">
        <f t="shared" si="4"/>
        <v>7177.200000000001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38436.5</v>
      </c>
      <c r="D15" s="4">
        <f t="shared" si="0"/>
        <v>38436.5</v>
      </c>
      <c r="E15" s="5">
        <f>E17+E18+E19+E20+E21</f>
        <v>1580.6</v>
      </c>
      <c r="F15" s="5">
        <f>F17+F18+F19+F20+F21</f>
        <v>3340.3</v>
      </c>
      <c r="G15" s="5">
        <f>G17+G18+G19+G20+G21</f>
        <v>3263.4</v>
      </c>
      <c r="H15" s="4">
        <f t="shared" si="1"/>
        <v>8184.299999999999</v>
      </c>
      <c r="I15" s="5">
        <f>I17+I18+I19+I20+I21</f>
        <v>3318.1000000000004</v>
      </c>
      <c r="J15" s="5">
        <f>J17+J18+J19+J20+J21</f>
        <v>2477</v>
      </c>
      <c r="K15" s="5">
        <f>K17+K18+K19+K20+K21</f>
        <v>2977.1</v>
      </c>
      <c r="L15" s="4">
        <f t="shared" si="2"/>
        <v>8772.2</v>
      </c>
      <c r="M15" s="5">
        <f>M17+M18+M19+M20+M21</f>
        <v>2886.3</v>
      </c>
      <c r="N15" s="5">
        <f>N17+N18+N19+N20+N21</f>
        <v>4284.2</v>
      </c>
      <c r="O15" s="5">
        <f>O17+O18+O19+O20+O21</f>
        <v>2146.3</v>
      </c>
      <c r="P15" s="12"/>
      <c r="Q15" s="4">
        <f t="shared" si="3"/>
        <v>9316.8</v>
      </c>
      <c r="R15" s="5">
        <f>R17+R18+R19+R20+R21</f>
        <v>2646.3</v>
      </c>
      <c r="S15" s="5">
        <f>S17+S18+S19+S20+S21</f>
        <v>3443.1</v>
      </c>
      <c r="T15" s="5">
        <f>T17+T18+T19+T20+T21</f>
        <v>6073.799999999999</v>
      </c>
      <c r="U15" s="4">
        <f t="shared" si="4"/>
        <v>12163.199999999999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908.8</v>
      </c>
      <c r="D17" s="4">
        <f t="shared" si="0"/>
        <v>908.8</v>
      </c>
      <c r="E17" s="7"/>
      <c r="F17" s="7"/>
      <c r="G17" s="7">
        <v>10.9</v>
      </c>
      <c r="H17" s="4">
        <f t="shared" si="1"/>
        <v>10.9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>
        <v>897.9</v>
      </c>
      <c r="U17" s="4">
        <f t="shared" si="4"/>
        <v>897.9</v>
      </c>
      <c r="V17" s="1"/>
    </row>
    <row r="18" spans="1:22" ht="12.75">
      <c r="A18" s="26" t="s">
        <v>75</v>
      </c>
      <c r="B18" s="6" t="s">
        <v>51</v>
      </c>
      <c r="C18" s="7">
        <v>929.6</v>
      </c>
      <c r="D18" s="4">
        <f t="shared" si="0"/>
        <v>929.5999999999999</v>
      </c>
      <c r="E18" s="7"/>
      <c r="F18" s="7">
        <v>149.2</v>
      </c>
      <c r="G18" s="7">
        <v>74.6</v>
      </c>
      <c r="H18" s="4">
        <f t="shared" si="1"/>
        <v>223.79999999999998</v>
      </c>
      <c r="I18" s="7">
        <v>74.6</v>
      </c>
      <c r="J18" s="7">
        <v>74.6</v>
      </c>
      <c r="K18" s="7">
        <v>74.6</v>
      </c>
      <c r="L18" s="4">
        <f t="shared" si="2"/>
        <v>223.79999999999998</v>
      </c>
      <c r="M18" s="7">
        <v>0</v>
      </c>
      <c r="N18" s="7">
        <v>149.2</v>
      </c>
      <c r="O18" s="7">
        <v>80.4</v>
      </c>
      <c r="P18" s="11"/>
      <c r="Q18" s="4">
        <f t="shared" si="3"/>
        <v>229.6</v>
      </c>
      <c r="R18" s="7">
        <v>80.3</v>
      </c>
      <c r="S18" s="7">
        <v>80.3</v>
      </c>
      <c r="T18" s="7">
        <v>91.8</v>
      </c>
      <c r="U18" s="4">
        <f t="shared" si="4"/>
        <v>252.39999999999998</v>
      </c>
      <c r="V18" s="1"/>
    </row>
    <row r="19" spans="1:22" ht="24">
      <c r="A19" s="26" t="s">
        <v>86</v>
      </c>
      <c r="B19" s="6" t="s">
        <v>52</v>
      </c>
      <c r="C19" s="7">
        <v>12589.7</v>
      </c>
      <c r="D19" s="4">
        <f t="shared" si="0"/>
        <v>12589.699999999999</v>
      </c>
      <c r="E19" s="7">
        <v>443.5</v>
      </c>
      <c r="F19" s="7">
        <v>1165.5</v>
      </c>
      <c r="G19" s="7">
        <v>1143</v>
      </c>
      <c r="H19" s="4">
        <f t="shared" si="1"/>
        <v>2752</v>
      </c>
      <c r="I19" s="7">
        <v>933.2</v>
      </c>
      <c r="J19" s="7">
        <v>1063.1</v>
      </c>
      <c r="K19" s="7">
        <v>931.4</v>
      </c>
      <c r="L19" s="4">
        <f t="shared" si="2"/>
        <v>2927.7</v>
      </c>
      <c r="M19" s="7">
        <v>810.3</v>
      </c>
      <c r="N19" s="13">
        <v>1616.9</v>
      </c>
      <c r="O19" s="13">
        <v>780.9</v>
      </c>
      <c r="P19" s="11"/>
      <c r="Q19" s="4">
        <f t="shared" si="3"/>
        <v>3208.1</v>
      </c>
      <c r="R19" s="7">
        <v>1104.3</v>
      </c>
      <c r="S19" s="7">
        <v>1129.7</v>
      </c>
      <c r="T19" s="7">
        <v>1467.9</v>
      </c>
      <c r="U19" s="4">
        <f t="shared" si="4"/>
        <v>3701.9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24008.4</v>
      </c>
      <c r="D21" s="4">
        <f t="shared" si="0"/>
        <v>24008.4</v>
      </c>
      <c r="E21" s="7">
        <v>1137.1</v>
      </c>
      <c r="F21" s="7">
        <v>2025.6</v>
      </c>
      <c r="G21" s="7">
        <v>2034.9</v>
      </c>
      <c r="H21" s="4">
        <f t="shared" si="1"/>
        <v>5197.6</v>
      </c>
      <c r="I21" s="7">
        <v>2310.3</v>
      </c>
      <c r="J21" s="7">
        <v>1339.3</v>
      </c>
      <c r="K21" s="7">
        <v>1971.1</v>
      </c>
      <c r="L21" s="4">
        <f t="shared" si="2"/>
        <v>5620.700000000001</v>
      </c>
      <c r="M21" s="7">
        <v>2076</v>
      </c>
      <c r="N21" s="13">
        <v>2518.1</v>
      </c>
      <c r="O21" s="13">
        <v>1285</v>
      </c>
      <c r="P21" s="11"/>
      <c r="Q21" s="4">
        <f t="shared" si="3"/>
        <v>5879.1</v>
      </c>
      <c r="R21" s="7">
        <v>1461.7</v>
      </c>
      <c r="S21" s="7">
        <v>2233.1</v>
      </c>
      <c r="T21" s="7">
        <v>3616.2</v>
      </c>
      <c r="U21" s="4">
        <f t="shared" si="4"/>
        <v>7311</v>
      </c>
      <c r="V21" s="1"/>
    </row>
    <row r="22" spans="1:22" ht="12.75">
      <c r="A22" s="24" t="s">
        <v>55</v>
      </c>
      <c r="B22" s="14" t="s">
        <v>56</v>
      </c>
      <c r="C22" s="5">
        <f>C11-C15</f>
        <v>-23.80000000000291</v>
      </c>
      <c r="D22" s="4">
        <f>H22+L22+Q22+U22</f>
        <v>-4.6000000000008185</v>
      </c>
      <c r="E22" s="5">
        <f>E11-E15</f>
        <v>2060.6</v>
      </c>
      <c r="F22" s="5">
        <f>F11-F15</f>
        <v>-913.5</v>
      </c>
      <c r="G22" s="5">
        <f>G11-G15</f>
        <v>601</v>
      </c>
      <c r="H22" s="4">
        <f t="shared" si="1"/>
        <v>1748.1</v>
      </c>
      <c r="I22" s="5">
        <f>I11-I15</f>
        <v>-403.90000000000055</v>
      </c>
      <c r="J22" s="5">
        <f>J11-J15</f>
        <v>237.69999999999982</v>
      </c>
      <c r="K22" s="5">
        <f>K11-K15</f>
        <v>1719.4999999999995</v>
      </c>
      <c r="L22" s="4">
        <f t="shared" si="2"/>
        <v>1553.2999999999988</v>
      </c>
      <c r="M22" s="5">
        <f>M11-M15</f>
        <v>-1105.6000000000001</v>
      </c>
      <c r="N22" s="5">
        <f>N11-N15</f>
        <v>1571.500000000001</v>
      </c>
      <c r="O22" s="5">
        <f>O11-O15</f>
        <v>-1151.3000000000002</v>
      </c>
      <c r="P22" s="5"/>
      <c r="Q22" s="4">
        <f t="shared" si="3"/>
        <v>-685.3999999999994</v>
      </c>
      <c r="R22" s="5">
        <f>R11-R15</f>
        <v>1016.3999999999996</v>
      </c>
      <c r="S22" s="5">
        <f>S11-S15</f>
        <v>-925.9000000000001</v>
      </c>
      <c r="T22" s="5">
        <f>T11-T15</f>
        <v>-2711.0999999999995</v>
      </c>
      <c r="U22" s="4">
        <f t="shared" si="4"/>
        <v>-2620.6</v>
      </c>
      <c r="V22" s="1"/>
    </row>
    <row r="23" spans="1:22" ht="12.75">
      <c r="A23" s="24" t="s">
        <v>57</v>
      </c>
      <c r="B23" s="14" t="s">
        <v>58</v>
      </c>
      <c r="C23" s="4">
        <f>C24-C29+C36</f>
        <v>23.8</v>
      </c>
      <c r="D23" s="4">
        <f>D24-D29+D36</f>
        <v>4.600000000000364</v>
      </c>
      <c r="E23" s="5">
        <f>E24-E29+E36</f>
        <v>-2060.6</v>
      </c>
      <c r="F23" s="5">
        <f>F24-F29+F36</f>
        <v>913.5</v>
      </c>
      <c r="G23" s="5">
        <f>G24-G29+G36</f>
        <v>-601</v>
      </c>
      <c r="H23" s="4">
        <f t="shared" si="1"/>
        <v>-1748.1</v>
      </c>
      <c r="I23" s="5">
        <f>I24-I29+I36</f>
        <v>403.90000000000055</v>
      </c>
      <c r="J23" s="5">
        <f>J24-J29+J36</f>
        <v>-237.69999999999982</v>
      </c>
      <c r="K23" s="5">
        <f>K24-K29+K36</f>
        <v>-1719.4999999999995</v>
      </c>
      <c r="L23" s="4">
        <f t="shared" si="2"/>
        <v>-1553.2999999999988</v>
      </c>
      <c r="M23" s="5">
        <f>M24-M29+M36</f>
        <v>1105.6</v>
      </c>
      <c r="N23" s="5">
        <f>N24-N29+N36</f>
        <v>-1571.500000000001</v>
      </c>
      <c r="O23" s="5">
        <f>O24-O29+O36</f>
        <v>1151.3000000000002</v>
      </c>
      <c r="P23" s="5"/>
      <c r="Q23" s="4">
        <f t="shared" si="3"/>
        <v>685.3999999999992</v>
      </c>
      <c r="R23" s="5">
        <f>R24-R29+R36</f>
        <v>-1016.3999999999996</v>
      </c>
      <c r="S23" s="5">
        <f>S24-S29+S36</f>
        <v>925.9000000000001</v>
      </c>
      <c r="T23" s="5">
        <f>T24-T29+T36</f>
        <v>2711.0999999999995</v>
      </c>
      <c r="U23" s="4">
        <f t="shared" si="4"/>
        <v>2620.6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-23.80000000000291</v>
      </c>
      <c r="D33" s="4">
        <f>H33+L33+Q33+U33</f>
        <v>-4.6000000000008185</v>
      </c>
      <c r="E33" s="5">
        <f>E22+E24-E29</f>
        <v>2060.6</v>
      </c>
      <c r="F33" s="5">
        <f>F22+F24-F29</f>
        <v>-913.5</v>
      </c>
      <c r="G33" s="5">
        <f>G22+G24-G29</f>
        <v>601</v>
      </c>
      <c r="H33" s="4">
        <f>E33+F33+G33</f>
        <v>1748.1</v>
      </c>
      <c r="I33" s="5">
        <f>I22+I24-I29</f>
        <v>-403.90000000000055</v>
      </c>
      <c r="J33" s="5">
        <f>J22+J24-J29</f>
        <v>237.69999999999982</v>
      </c>
      <c r="K33" s="5">
        <f>K22+K24-K29</f>
        <v>1719.4999999999995</v>
      </c>
      <c r="L33" s="4">
        <f t="shared" si="2"/>
        <v>1553.2999999999988</v>
      </c>
      <c r="M33" s="5">
        <f>M22+M24-M29</f>
        <v>-1105.6000000000001</v>
      </c>
      <c r="N33" s="5">
        <f>N22+N24-N29</f>
        <v>1571.500000000001</v>
      </c>
      <c r="O33" s="5">
        <f>O22+O24-O29</f>
        <v>-1151.3000000000002</v>
      </c>
      <c r="P33" s="5"/>
      <c r="Q33" s="4">
        <f t="shared" si="3"/>
        <v>-685.3999999999994</v>
      </c>
      <c r="R33" s="5">
        <f>R22+R24-R29</f>
        <v>1016.3999999999996</v>
      </c>
      <c r="S33" s="5">
        <f>S22+S24-S29</f>
        <v>-925.9000000000001</v>
      </c>
      <c r="T33" s="5">
        <f>T22+T24-T29</f>
        <v>-2711.0999999999995</v>
      </c>
      <c r="U33" s="4">
        <f t="shared" si="4"/>
        <v>-2620.6</v>
      </c>
      <c r="V33" s="1"/>
    </row>
    <row r="34" spans="1:22" ht="36">
      <c r="A34" s="30" t="s">
        <v>89</v>
      </c>
      <c r="B34" s="14" t="s">
        <v>68</v>
      </c>
      <c r="C34" s="4">
        <v>23.8</v>
      </c>
      <c r="D34" s="4">
        <v>50.9</v>
      </c>
      <c r="E34" s="7">
        <v>50.9</v>
      </c>
      <c r="F34" s="7">
        <f>E35</f>
        <v>2111.5</v>
      </c>
      <c r="G34" s="7">
        <f>F35</f>
        <v>1198</v>
      </c>
      <c r="H34" s="4">
        <f>E34</f>
        <v>50.9</v>
      </c>
      <c r="I34" s="7">
        <f>G35</f>
        <v>1799</v>
      </c>
      <c r="J34" s="7">
        <f>I35</f>
        <v>1395.0999999999995</v>
      </c>
      <c r="K34" s="7">
        <f>J35</f>
        <v>1632.7999999999993</v>
      </c>
      <c r="L34" s="4">
        <f>I34</f>
        <v>1799</v>
      </c>
      <c r="M34" s="7">
        <f>K35</f>
        <v>3352.299999999999</v>
      </c>
      <c r="N34" s="7">
        <f>M35</f>
        <v>2246.699999999999</v>
      </c>
      <c r="O34" s="7">
        <f>N35</f>
        <v>3818.2</v>
      </c>
      <c r="P34" s="11"/>
      <c r="Q34" s="4">
        <f>M34</f>
        <v>3352.299999999999</v>
      </c>
      <c r="R34" s="7">
        <f>O35</f>
        <v>2666.8999999999996</v>
      </c>
      <c r="S34" s="7">
        <f>R35</f>
        <v>3683.2999999999993</v>
      </c>
      <c r="T34" s="7">
        <f>S35</f>
        <v>2757.399999999999</v>
      </c>
      <c r="U34" s="4">
        <f>R34</f>
        <v>2666.8999999999996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46.29999999999973</v>
      </c>
      <c r="E35" s="7">
        <f>E34+E22</f>
        <v>2111.5</v>
      </c>
      <c r="F35" s="7">
        <f>F34+F22</f>
        <v>1198</v>
      </c>
      <c r="G35" s="7">
        <f>G34+G22</f>
        <v>1799</v>
      </c>
      <c r="H35" s="4">
        <f>G35</f>
        <v>1799</v>
      </c>
      <c r="I35" s="7">
        <f>I34+I22</f>
        <v>1395.0999999999995</v>
      </c>
      <c r="J35" s="7">
        <f>J34+J22</f>
        <v>1632.7999999999993</v>
      </c>
      <c r="K35" s="7">
        <f>K34+K22</f>
        <v>3352.299999999999</v>
      </c>
      <c r="L35" s="4">
        <f>K35</f>
        <v>3352.299999999999</v>
      </c>
      <c r="M35" s="7">
        <f>M34+M22</f>
        <v>2246.699999999999</v>
      </c>
      <c r="N35" s="7">
        <f>N34+N22</f>
        <v>3818.2</v>
      </c>
      <c r="O35" s="7">
        <f>O34+O22</f>
        <v>2666.8999999999996</v>
      </c>
      <c r="P35" s="11"/>
      <c r="Q35" s="4">
        <f>O35</f>
        <v>2666.8999999999996</v>
      </c>
      <c r="R35" s="7">
        <f>R34+R22</f>
        <v>3683.2999999999993</v>
      </c>
      <c r="S35" s="7">
        <f>S34+S22</f>
        <v>2757.399999999999</v>
      </c>
      <c r="T35" s="7">
        <f>T34+T22</f>
        <v>46.29999999999973</v>
      </c>
      <c r="U35" s="4">
        <f>T35</f>
        <v>46.29999999999973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23.8</v>
      </c>
      <c r="D36" s="4">
        <f>H36+L36+Q36+U36</f>
        <v>4.600000000000364</v>
      </c>
      <c r="E36" s="7">
        <f>E34-E35</f>
        <v>-2060.6</v>
      </c>
      <c r="F36" s="7">
        <f>F34-F35</f>
        <v>913.5</v>
      </c>
      <c r="G36" s="7">
        <f>G34-G35</f>
        <v>-601</v>
      </c>
      <c r="H36" s="4">
        <f>E36+F36+G36</f>
        <v>-1748.1</v>
      </c>
      <c r="I36" s="7">
        <f>I34-I35</f>
        <v>403.90000000000055</v>
      </c>
      <c r="J36" s="7">
        <f>J34-J35</f>
        <v>-237.69999999999982</v>
      </c>
      <c r="K36" s="7">
        <f>K34-K35</f>
        <v>-1719.4999999999995</v>
      </c>
      <c r="L36" s="4">
        <f t="shared" si="2"/>
        <v>-1553.2999999999988</v>
      </c>
      <c r="M36" s="7">
        <f>M34-M35</f>
        <v>1105.6</v>
      </c>
      <c r="N36" s="7">
        <f>N34-N35</f>
        <v>-1571.500000000001</v>
      </c>
      <c r="O36" s="7">
        <f>O34-O35</f>
        <v>1151.3000000000002</v>
      </c>
      <c r="P36" s="7"/>
      <c r="Q36" s="4">
        <f t="shared" si="3"/>
        <v>685.3999999999992</v>
      </c>
      <c r="R36" s="7">
        <f>R34-R35</f>
        <v>-1016.3999999999996</v>
      </c>
      <c r="S36" s="7">
        <f>S34-S35</f>
        <v>925.9000000000001</v>
      </c>
      <c r="T36" s="7">
        <f>T34-T35</f>
        <v>2711.0999999999995</v>
      </c>
      <c r="U36" s="4">
        <f t="shared" si="4"/>
        <v>2620.6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5"/>
      <c r="B38" s="5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3"/>
      <c r="R38" s="53"/>
      <c r="S38" s="53"/>
      <c r="T38" s="53"/>
      <c r="U38" s="53"/>
      <c r="V38" s="1"/>
    </row>
    <row r="39" spans="1:21" ht="33" customHeight="1">
      <c r="A39" s="61" t="s">
        <v>98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1"/>
    </row>
    <row r="40" spans="1:22" s="38" customFormat="1" ht="55.5" customHeight="1">
      <c r="A40" s="57" t="s">
        <v>93</v>
      </c>
      <c r="B40" s="58"/>
      <c r="C40" s="59"/>
      <c r="D40" s="59"/>
      <c r="E40" s="59"/>
      <c r="F40" s="58"/>
      <c r="G40" s="51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15">
      <c r="A42" s="37"/>
      <c r="B42" s="37"/>
      <c r="C42" s="37"/>
      <c r="D42" s="37"/>
      <c r="E42" s="37"/>
      <c r="F42" s="37"/>
      <c r="G42" s="37"/>
      <c r="H42" s="46"/>
      <c r="I42" s="46"/>
      <c r="J42" s="46"/>
      <c r="K42" s="46"/>
      <c r="L42" s="37"/>
      <c r="M42" s="39"/>
      <c r="N42" s="39"/>
      <c r="O42" s="37"/>
      <c r="P42" s="37"/>
      <c r="Q42" s="37"/>
      <c r="R42" s="37"/>
      <c r="S42" s="37"/>
      <c r="T42" s="37"/>
      <c r="U42" s="37"/>
      <c r="V42" s="40"/>
    </row>
    <row r="43" spans="1:22" s="38" customFormat="1" ht="46.5" customHeight="1">
      <c r="A43" s="41" t="s">
        <v>95</v>
      </c>
      <c r="B43" s="41"/>
      <c r="C43" s="47"/>
      <c r="D43" s="47"/>
      <c r="E43" s="47"/>
      <c r="F43" s="41"/>
      <c r="G43" s="42" t="s">
        <v>96</v>
      </c>
      <c r="H43" s="48"/>
      <c r="I43" s="49"/>
      <c r="J43" s="49"/>
      <c r="K43" s="49"/>
      <c r="L43" s="49"/>
      <c r="M43" s="49"/>
      <c r="N43" s="49"/>
      <c r="O43" s="50"/>
      <c r="P43" s="40"/>
      <c r="Q43" s="40"/>
      <c r="R43" s="40"/>
      <c r="S43" s="40"/>
      <c r="T43" s="40"/>
      <c r="U43" s="40"/>
      <c r="V43" s="40"/>
    </row>
    <row r="44" spans="3:5" ht="12.75">
      <c r="C44" s="3"/>
      <c r="E44" s="3"/>
    </row>
    <row r="45" ht="12.75">
      <c r="C45" s="3"/>
    </row>
    <row r="46" ht="12.75">
      <c r="C46" s="3"/>
    </row>
    <row r="47" ht="12.75">
      <c r="C47" s="3"/>
    </row>
  </sheetData>
  <sheetProtection/>
  <mergeCells count="15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A39:T39"/>
    <mergeCell ref="C7:C9"/>
    <mergeCell ref="D7:D9"/>
    <mergeCell ref="M7:O8"/>
    <mergeCell ref="Q7:Q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2024-01-30T14:02:29Z</cp:lastPrinted>
  <dcterms:created xsi:type="dcterms:W3CDTF">2011-02-18T08:58:48Z</dcterms:created>
  <dcterms:modified xsi:type="dcterms:W3CDTF">2024-01-30T14:02:48Z</dcterms:modified>
  <cp:category/>
  <cp:version/>
  <cp:contentType/>
  <cp:contentStatus/>
</cp:coreProperties>
</file>