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<sst xmlns="http://schemas.openxmlformats.org/spreadsheetml/2006/main" count="130" uniqueCount="100">
  <si>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</si>
  <si>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</si>
  <si>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</si>
  <si>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</si>
  <si>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</si>
  <si>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</si>
  <si>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</si>
  <si>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</si>
  <si>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</si>
  <si>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</si>
  <si>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</si>
  <si>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</si>
  <si>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</si>
  <si>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</si>
  <si>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</si>
  <si>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</si>
  <si>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</si>
  <si>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</si>
  <si>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</si>
  <si>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</si>
  <si>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</si>
  <si>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</si>
  <si>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</si>
  <si>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</si>
  <si>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</si>
  <si>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</si>
  <si>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</si>
  <si>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</si>
  <si>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</si>
  <si>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</si>
  <si>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</si>
  <si>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</si>
  <si>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</si>
  <si>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</si>
  <si>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</si>
  <si>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</si>
  <si>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</si>
  <si>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</si>
  <si>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</si>
  <si>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</si>
  <si>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</si>
  <si>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</si>
  <si>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</si>
  <si>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</si>
  <si>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</si>
  <si>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</si>
  <si>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</si>
  <si>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</si>
  <si>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</si>
  <si>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</si>
  <si>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</si>
  <si>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</si>
  <si>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</si>
  <si>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</si>
  <si>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</si>
  <si>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</si>
  <si>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</si>
  <si>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</si>
  <si>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</si>
  <si>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</si>
  <si>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</si>
  <si>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</si>
  <si>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</si>
  <si>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</si>
  <si>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</si>
  <si>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</si>
  <si>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</si>
  <si>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</si>
  <si>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</si>
  <si>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</si>
  <si>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</si>
  <si>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</si>
  <si>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</si>
  <si>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</si>
  <si>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</si>
  <si>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</si>
  <si>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</si>
  <si>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</si>
  <si>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</si>
  <si>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</si>
  <si>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</si>
  <si>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</si>
  <si>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</si>
  <si>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</si>
  <si>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</si>
  <si>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</si>
  <si>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</si>
  <si>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</si>
  <si>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</si>
  <si>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</si>
  <si>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</si>
  <si>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</si>
  <si>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</si>
  <si>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</si>
  <si>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</si>
  <si>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</si>
  <si>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</si>
  <si>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</si>
  <si>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сентября 2022 г.)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</si>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</sst>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17" fillId="0" borderId="12" xfId="0" applyFont="1" applyFill="1" applyBorder="1" applyAlignment="1">
      <alignment wrapText="1"/>
    </xf>
    <xf numFmtId="49" fontId="8" fillId="0" borderId="12" xfId="60" applyNumberFormat="1" applyFont="1" applyFill="1" applyBorder="1" applyAlignment="1">
      <alignment horizontal="center" vertical="top" wrapText="1"/>
    </xf>
    <xf numFmtId="172" fontId="9" fillId="0" borderId="12" xfId="43" applyNumberFormat="1" applyFont="1" applyFill="1" applyBorder="1" applyAlignment="1">
      <alignment horizontal="right" vertical="top" wrapText="1"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36" fillId="0" borderId="0" xfId="44" applyFont="1" applyFill="1" applyBorder="1" applyAlignment="1">
      <alignment horizontal="left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20" zoomScaleNormal="120" zoomScalePageLayoutView="0" workbookViewId="0" topLeftCell="A1">
      <selection activeCell="H19" sqref="H19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3" t="s">
        <v>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1"/>
    </row>
    <row r="3" spans="1:22" ht="15.75">
      <c r="A3" s="54" t="s">
        <v>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2" t="s">
        <v>2</v>
      </c>
      <c r="B7" s="52" t="s">
        <v>3</v>
      </c>
      <c r="C7" s="52" t="s">
        <v>92</v>
      </c>
      <c r="D7" s="52" t="s">
        <v>4</v>
      </c>
      <c r="E7" s="52" t="s">
        <v>5</v>
      </c>
      <c r="F7" s="52"/>
      <c r="G7" s="52"/>
      <c r="H7" s="52" t="s">
        <v>6</v>
      </c>
      <c r="I7" s="52" t="s">
        <v>7</v>
      </c>
      <c r="J7" s="52"/>
      <c r="K7" s="52"/>
      <c r="L7" s="52" t="s">
        <v>8</v>
      </c>
      <c r="M7" s="52" t="s">
        <v>9</v>
      </c>
      <c r="N7" s="52"/>
      <c r="O7" s="52"/>
      <c r="P7" s="16"/>
      <c r="Q7" s="52" t="s">
        <v>10</v>
      </c>
      <c r="R7" s="52" t="s">
        <v>11</v>
      </c>
      <c r="S7" s="52"/>
      <c r="T7" s="52"/>
      <c r="U7" s="52" t="s">
        <v>12</v>
      </c>
      <c r="V7" s="1"/>
    </row>
    <row r="8" spans="1:22" ht="12.75">
      <c r="A8" s="52" t="s">
        <v>0</v>
      </c>
      <c r="B8" s="52" t="s">
        <v>0</v>
      </c>
      <c r="C8" s="52" t="s">
        <v>0</v>
      </c>
      <c r="D8" s="52" t="s">
        <v>0</v>
      </c>
      <c r="E8" s="52" t="s">
        <v>0</v>
      </c>
      <c r="F8" s="52" t="s">
        <v>0</v>
      </c>
      <c r="G8" s="52" t="s">
        <v>0</v>
      </c>
      <c r="H8" s="52" t="s">
        <v>0</v>
      </c>
      <c r="I8" s="52" t="s">
        <v>0</v>
      </c>
      <c r="J8" s="52" t="s">
        <v>0</v>
      </c>
      <c r="K8" s="52" t="s">
        <v>0</v>
      </c>
      <c r="L8" s="52" t="s">
        <v>0</v>
      </c>
      <c r="M8" s="52" t="s">
        <v>0</v>
      </c>
      <c r="N8" s="52" t="s">
        <v>0</v>
      </c>
      <c r="O8" s="52" t="s">
        <v>0</v>
      </c>
      <c r="P8" s="16"/>
      <c r="Q8" s="52" t="s">
        <v>0</v>
      </c>
      <c r="R8" s="52" t="s">
        <v>0</v>
      </c>
      <c r="S8" s="52" t="s">
        <v>0</v>
      </c>
      <c r="T8" s="52" t="s">
        <v>0</v>
      </c>
      <c r="U8" s="52" t="s">
        <v>0</v>
      </c>
      <c r="V8" s="1"/>
    </row>
    <row r="9" spans="1:22" ht="24">
      <c r="A9" s="52" t="s">
        <v>0</v>
      </c>
      <c r="B9" s="52" t="s">
        <v>0</v>
      </c>
      <c r="C9" s="52" t="s">
        <v>0</v>
      </c>
      <c r="D9" s="52" t="s">
        <v>0</v>
      </c>
      <c r="E9" s="17" t="s">
        <v>13</v>
      </c>
      <c r="F9" s="17" t="s">
        <v>14</v>
      </c>
      <c r="G9" s="17" t="s">
        <v>15</v>
      </c>
      <c r="H9" s="52" t="s">
        <v>0</v>
      </c>
      <c r="I9" s="17" t="s">
        <v>16</v>
      </c>
      <c r="J9" s="17" t="s">
        <v>17</v>
      </c>
      <c r="K9" s="17" t="s">
        <v>18</v>
      </c>
      <c r="L9" s="52" t="s">
        <v>0</v>
      </c>
      <c r="M9" s="17" t="s">
        <v>19</v>
      </c>
      <c r="N9" s="17" t="s">
        <v>20</v>
      </c>
      <c r="O9" s="17" t="s">
        <v>21</v>
      </c>
      <c r="P9" s="17"/>
      <c r="Q9" s="52" t="s">
        <v>0</v>
      </c>
      <c r="R9" s="17" t="s">
        <v>22</v>
      </c>
      <c r="S9" s="17" t="s">
        <v>23</v>
      </c>
      <c r="T9" s="17" t="s">
        <v>24</v>
      </c>
      <c r="U9" s="52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15193.4</v>
      </c>
      <c r="D11" s="4">
        <f>H11+L11+Q11+U11</f>
        <v>15193.4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978</v>
      </c>
      <c r="J11" s="4">
        <f>J13+J14</f>
        <v>919.3000000000001</v>
      </c>
      <c r="K11" s="4">
        <f>K13+K14</f>
        <v>864.1</v>
      </c>
      <c r="L11" s="4">
        <f>I11+J11+K11</f>
        <v>2761.4</v>
      </c>
      <c r="M11" s="4">
        <f>M13+M14</f>
        <v>2865</v>
      </c>
      <c r="N11" s="4">
        <f>N13+N14</f>
        <v>1305.3</v>
      </c>
      <c r="O11" s="4">
        <f>O13+O14</f>
        <v>733.7</v>
      </c>
      <c r="P11" s="4">
        <f>P13+P14</f>
        <v>0</v>
      </c>
      <c r="Q11" s="4">
        <f>M11+N11+O11</f>
        <v>4904</v>
      </c>
      <c r="R11" s="4">
        <f>R13+R14</f>
        <v>899.6</v>
      </c>
      <c r="S11" s="4">
        <f>S13+S14</f>
        <v>1038.7</v>
      </c>
      <c r="T11" s="4">
        <f>T13+T14</f>
        <v>1519.7</v>
      </c>
      <c r="U11" s="4">
        <f>R11+S11+T11</f>
        <v>3458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2795.4</v>
      </c>
      <c r="D13" s="4">
        <f aca="true" t="shared" si="0" ref="D13:D37">H13+L13+Q13+U13</f>
        <v>2795.4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239.4</v>
      </c>
      <c r="J13" s="7">
        <v>269.6</v>
      </c>
      <c r="K13" s="7">
        <v>124.2</v>
      </c>
      <c r="L13" s="4">
        <f aca="true" t="shared" si="2" ref="L13:L37">I13+J13+K13</f>
        <v>633.2</v>
      </c>
      <c r="M13" s="7">
        <v>164.9</v>
      </c>
      <c r="N13" s="13">
        <v>129.8</v>
      </c>
      <c r="O13" s="13">
        <v>130.6</v>
      </c>
      <c r="P13" s="11"/>
      <c r="Q13" s="4">
        <f aca="true" t="shared" si="3" ref="Q13:Q37">M13+N13+O13</f>
        <v>425.30000000000007</v>
      </c>
      <c r="R13" s="7">
        <v>277.4</v>
      </c>
      <c r="S13" s="7">
        <v>403.5</v>
      </c>
      <c r="T13" s="7">
        <v>265.5</v>
      </c>
      <c r="U13" s="4">
        <f aca="true" t="shared" si="4" ref="U13:U37">R13+S13+T13</f>
        <v>946.4</v>
      </c>
      <c r="V13" s="1"/>
    </row>
    <row r="14" spans="1:22" ht="12.75">
      <c r="A14" s="20" t="s">
        <v>74</v>
      </c>
      <c r="B14" s="6" t="s">
        <v>45</v>
      </c>
      <c r="C14" s="7">
        <v>12398</v>
      </c>
      <c r="D14" s="4">
        <f t="shared" si="0"/>
        <v>12398.000000000002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738.6</v>
      </c>
      <c r="J14" s="7">
        <v>649.7</v>
      </c>
      <c r="K14" s="7">
        <v>739.9</v>
      </c>
      <c r="L14" s="4">
        <f t="shared" si="2"/>
        <v>2128.2000000000003</v>
      </c>
      <c r="M14" s="7">
        <v>2700.1</v>
      </c>
      <c r="N14" s="7">
        <v>1175.5</v>
      </c>
      <c r="O14" s="7">
        <v>603.1</v>
      </c>
      <c r="P14" s="11"/>
      <c r="Q14" s="4">
        <f t="shared" si="3"/>
        <v>4478.7</v>
      </c>
      <c r="R14" s="7">
        <v>622.2</v>
      </c>
      <c r="S14" s="7">
        <v>635.2</v>
      </c>
      <c r="T14" s="7">
        <v>1254.2</v>
      </c>
      <c r="U14" s="4">
        <f t="shared" si="4"/>
        <v>2511.6000000000004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18031.1</v>
      </c>
      <c r="D15" s="4">
        <f t="shared" si="0"/>
        <v>18031.1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1905.2</v>
      </c>
      <c r="J15" s="5">
        <f>J17+J18+J19+J20+J21</f>
        <v>1531.3</v>
      </c>
      <c r="K15" s="5">
        <f>K17+K18+K19+K20+K21</f>
        <v>832.7</v>
      </c>
      <c r="L15" s="4">
        <f t="shared" si="2"/>
        <v>4269.2</v>
      </c>
      <c r="M15" s="5">
        <f>M17+M18+M19+M20+M21</f>
        <v>980.3</v>
      </c>
      <c r="N15" s="5">
        <f>N17+N18+N19+N20+N21</f>
        <v>2038.3</v>
      </c>
      <c r="O15" s="5">
        <f>O17+O18+O19+O20+O21</f>
        <v>2058.1</v>
      </c>
      <c r="P15" s="12"/>
      <c r="Q15" s="4">
        <f t="shared" si="3"/>
        <v>5076.7</v>
      </c>
      <c r="R15" s="5">
        <f>R17+R18+R19+R20+R21</f>
        <v>1578.1999999999998</v>
      </c>
      <c r="S15" s="5">
        <f>S17+S18+S19+S20+S21</f>
        <v>1592.5</v>
      </c>
      <c r="T15" s="5">
        <f>T17+T18+T19+T20+T21</f>
        <v>2452.5</v>
      </c>
      <c r="U15" s="4">
        <f t="shared" si="4"/>
        <v>5623.2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53.7</v>
      </c>
      <c r="J18" s="7">
        <v>45.3</v>
      </c>
      <c r="K18" s="7">
        <v>45.3</v>
      </c>
      <c r="L18" s="4">
        <f t="shared" si="2"/>
        <v>144.3</v>
      </c>
      <c r="M18" s="7">
        <v>53.6</v>
      </c>
      <c r="N18" s="7">
        <v>45.3</v>
      </c>
      <c r="O18" s="7">
        <v>45.1</v>
      </c>
      <c r="P18" s="11"/>
      <c r="Q18" s="4">
        <f t="shared" si="3"/>
        <v>144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6038.6</v>
      </c>
      <c r="D19" s="4">
        <f t="shared" si="0"/>
        <v>6038.599999999999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961.3</v>
      </c>
      <c r="J19" s="7">
        <v>273</v>
      </c>
      <c r="K19" s="7">
        <v>336.1</v>
      </c>
      <c r="L19" s="4">
        <f t="shared" si="2"/>
        <v>1570.4</v>
      </c>
      <c r="M19" s="7">
        <v>304.8</v>
      </c>
      <c r="N19" s="13">
        <v>230.9</v>
      </c>
      <c r="O19" s="13">
        <v>1115.3</v>
      </c>
      <c r="P19" s="11"/>
      <c r="Q19" s="4">
        <f t="shared" si="3"/>
        <v>1651</v>
      </c>
      <c r="R19" s="7">
        <v>330</v>
      </c>
      <c r="S19" s="7">
        <v>430</v>
      </c>
      <c r="T19" s="7">
        <v>1163.7</v>
      </c>
      <c r="U19" s="4">
        <f t="shared" si="4"/>
        <v>1923.7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11415.4</v>
      </c>
      <c r="D21" s="4">
        <f t="shared" si="0"/>
        <v>11415.4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890.2</v>
      </c>
      <c r="J21" s="7">
        <v>1213</v>
      </c>
      <c r="K21" s="7">
        <v>451.3</v>
      </c>
      <c r="L21" s="4">
        <f t="shared" si="2"/>
        <v>2554.5</v>
      </c>
      <c r="M21" s="7">
        <v>621.9</v>
      </c>
      <c r="N21" s="13">
        <v>1762.1</v>
      </c>
      <c r="O21" s="13">
        <v>897.7</v>
      </c>
      <c r="P21" s="11"/>
      <c r="Q21" s="4">
        <f t="shared" si="3"/>
        <v>3281.7</v>
      </c>
      <c r="R21" s="7">
        <v>1200.1</v>
      </c>
      <c r="S21" s="7">
        <v>1114.4</v>
      </c>
      <c r="T21" s="7">
        <v>1240.8</v>
      </c>
      <c r="U21" s="4">
        <f t="shared" si="4"/>
        <v>3555.3</v>
      </c>
      <c r="V21" s="1"/>
    </row>
    <row r="22" spans="1:22" ht="12.75">
      <c r="A22" s="24" t="s">
        <v>55</v>
      </c>
      <c r="B22" s="14" t="s">
        <v>56</v>
      </c>
      <c r="C22" s="5">
        <f>C11-C15</f>
        <v>-2837.699999999999</v>
      </c>
      <c r="D22" s="4">
        <f>H22+L22+Q22+U22</f>
        <v>-2837.6999999999994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-927.2</v>
      </c>
      <c r="J22" s="5">
        <f>J11-J15</f>
        <v>-611.9999999999999</v>
      </c>
      <c r="K22" s="5">
        <f>K11-K15</f>
        <v>31.399999999999977</v>
      </c>
      <c r="L22" s="4">
        <f t="shared" si="2"/>
        <v>-1507.7999999999997</v>
      </c>
      <c r="M22" s="5">
        <f>M11-M15</f>
        <v>1884.7</v>
      </c>
      <c r="N22" s="5">
        <f>N11-N15</f>
        <v>-733</v>
      </c>
      <c r="O22" s="5">
        <f>O11-O15</f>
        <v>-1324.3999999999999</v>
      </c>
      <c r="P22" s="5"/>
      <c r="Q22" s="4">
        <f t="shared" si="3"/>
        <v>-172.69999999999982</v>
      </c>
      <c r="R22" s="5">
        <f>R11-R15</f>
        <v>-678.5999999999998</v>
      </c>
      <c r="S22" s="5">
        <f>S11-S15</f>
        <v>-553.8</v>
      </c>
      <c r="T22" s="5">
        <f>T11-T15</f>
        <v>-932.8</v>
      </c>
      <c r="U22" s="4">
        <f t="shared" si="4"/>
        <v>-2165.2</v>
      </c>
      <c r="V22" s="1"/>
    </row>
    <row r="23" spans="1:22" ht="12.75">
      <c r="A23" s="24" t="s">
        <v>57</v>
      </c>
      <c r="B23" s="14" t="s">
        <v>58</v>
      </c>
      <c r="C23" s="5">
        <f>C24-C29+C36</f>
        <v>2837.7</v>
      </c>
      <c r="D23" s="4">
        <f>D24-D29+D36</f>
        <v>2837.6999999999985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927.1999999999998</v>
      </c>
      <c r="J23" s="5">
        <f>J24-J29+J36</f>
        <v>612</v>
      </c>
      <c r="K23" s="5">
        <f>K24-K29+K36</f>
        <v>-31.40000000000009</v>
      </c>
      <c r="L23" s="4">
        <f t="shared" si="2"/>
        <v>1507.7999999999997</v>
      </c>
      <c r="M23" s="5">
        <f>M24-M29+M36</f>
        <v>-1884.7000000000003</v>
      </c>
      <c r="N23" s="5">
        <f>N24-N29+N36</f>
        <v>733</v>
      </c>
      <c r="O23" s="5">
        <f>O24-O29+O36</f>
        <v>1324.3999999999996</v>
      </c>
      <c r="P23" s="5"/>
      <c r="Q23" s="4">
        <f t="shared" si="3"/>
        <v>172.69999999999936</v>
      </c>
      <c r="R23" s="5">
        <f>R24-R29+R36</f>
        <v>678.5999999999999</v>
      </c>
      <c r="S23" s="5">
        <f>S24-S29+S36</f>
        <v>553.8</v>
      </c>
      <c r="T23" s="5">
        <f>T24-T29+T36</f>
        <v>932.8</v>
      </c>
      <c r="U23" s="4">
        <f t="shared" si="4"/>
        <v>2165.2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-2837.699999999999</v>
      </c>
      <c r="D33" s="4">
        <f>H33+L33+Q33+U33</f>
        <v>-2837.6999999999994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-927.2</v>
      </c>
      <c r="J33" s="5">
        <f>J22+J24-J29</f>
        <v>-611.9999999999999</v>
      </c>
      <c r="K33" s="5">
        <f>K22+K24-K29</f>
        <v>31.399999999999977</v>
      </c>
      <c r="L33" s="4">
        <f t="shared" si="2"/>
        <v>-1507.7999999999997</v>
      </c>
      <c r="M33" s="5">
        <f>M22+M24-M29</f>
        <v>1884.7</v>
      </c>
      <c r="N33" s="5">
        <f>N22+N24-N29</f>
        <v>-733</v>
      </c>
      <c r="O33" s="5">
        <f>O22+O24-O29</f>
        <v>-1324.3999999999999</v>
      </c>
      <c r="P33" s="5"/>
      <c r="Q33" s="4">
        <f t="shared" si="3"/>
        <v>-172.69999999999982</v>
      </c>
      <c r="R33" s="5">
        <f>R22+R24-R29</f>
        <v>-678.5999999999998</v>
      </c>
      <c r="S33" s="5">
        <f>S22+S24-S29</f>
        <v>-553.8</v>
      </c>
      <c r="T33" s="5">
        <f>T22+T24-T29</f>
        <v>-932.8</v>
      </c>
      <c r="U33" s="4">
        <f t="shared" si="4"/>
        <v>-2165.2</v>
      </c>
      <c r="V33" s="1"/>
    </row>
    <row r="34" spans="1:22" ht="36">
      <c r="A34" s="30" t="s">
        <v>89</v>
      </c>
      <c r="B34" s="14" t="s">
        <v>68</v>
      </c>
      <c r="C34" s="4">
        <v>2837.7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2918.9000000000005</v>
      </c>
      <c r="K34" s="7">
        <f>J35</f>
        <v>2306.9000000000005</v>
      </c>
      <c r="L34" s="4">
        <f>I34</f>
        <v>3846.1000000000004</v>
      </c>
      <c r="M34" s="7">
        <f>K35</f>
        <v>2338.3000000000006</v>
      </c>
      <c r="N34" s="7">
        <f>M35</f>
        <v>4223.000000000001</v>
      </c>
      <c r="O34" s="7">
        <f>N35</f>
        <v>3490.000000000001</v>
      </c>
      <c r="P34" s="11"/>
      <c r="Q34" s="4">
        <f>M34</f>
        <v>2338.3000000000006</v>
      </c>
      <c r="R34" s="7">
        <f>O35</f>
        <v>2165.6000000000013</v>
      </c>
      <c r="S34" s="7">
        <f>R35</f>
        <v>1487.0000000000014</v>
      </c>
      <c r="T34" s="7">
        <f>S35</f>
        <v>933.2000000000014</v>
      </c>
      <c r="U34" s="4">
        <f>R34</f>
        <v>2165.6000000000013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0.4000000000014552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2918.9000000000005</v>
      </c>
      <c r="J35" s="7">
        <f>J34+J22</f>
        <v>2306.9000000000005</v>
      </c>
      <c r="K35" s="7">
        <f>K34+K22</f>
        <v>2338.3000000000006</v>
      </c>
      <c r="L35" s="4">
        <f>K35</f>
        <v>2338.3000000000006</v>
      </c>
      <c r="M35" s="7">
        <f>M34+M22</f>
        <v>4223.000000000001</v>
      </c>
      <c r="N35" s="7">
        <f>N34+N22</f>
        <v>3490.000000000001</v>
      </c>
      <c r="O35" s="7">
        <f>O34+O22</f>
        <v>2165.6000000000013</v>
      </c>
      <c r="P35" s="11"/>
      <c r="Q35" s="4">
        <f>O35</f>
        <v>2165.6000000000013</v>
      </c>
      <c r="R35" s="7">
        <f>R34+R22</f>
        <v>1487.0000000000014</v>
      </c>
      <c r="S35" s="7">
        <f>S34+S22</f>
        <v>933.2000000000014</v>
      </c>
      <c r="T35" s="7">
        <f>T34+T22</f>
        <v>0.4000000000014552</v>
      </c>
      <c r="U35" s="4">
        <f>T35</f>
        <v>0.4000000000014552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2837.7</v>
      </c>
      <c r="D36" s="4">
        <f>H36+L36+Q36+U36</f>
        <v>2837.6999999999985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927.1999999999998</v>
      </c>
      <c r="J36" s="7">
        <f>J34-J35</f>
        <v>612</v>
      </c>
      <c r="K36" s="7">
        <f>K34-K35</f>
        <v>-31.40000000000009</v>
      </c>
      <c r="L36" s="4">
        <f t="shared" si="2"/>
        <v>1507.7999999999997</v>
      </c>
      <c r="M36" s="7">
        <f>M34-M35</f>
        <v>-1884.7000000000003</v>
      </c>
      <c r="N36" s="7">
        <f>N34-N35</f>
        <v>733</v>
      </c>
      <c r="O36" s="7">
        <f>O34-O35</f>
        <v>1324.3999999999996</v>
      </c>
      <c r="P36" s="7"/>
      <c r="Q36" s="4">
        <f t="shared" si="3"/>
        <v>172.69999999999936</v>
      </c>
      <c r="R36" s="7">
        <f>R34-R35</f>
        <v>678.5999999999999</v>
      </c>
      <c r="S36" s="7">
        <f>S34-S35</f>
        <v>553.8</v>
      </c>
      <c r="T36" s="7">
        <f>T34-T35</f>
        <v>932.8</v>
      </c>
      <c r="U36" s="4">
        <f t="shared" si="4"/>
        <v>2165.2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5"/>
      <c r="B38" s="56"/>
      <c r="C38" s="57"/>
      <c r="D38" s="57"/>
      <c r="E38" s="5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58"/>
      <c r="R38" s="58"/>
      <c r="S38" s="58"/>
      <c r="T38" s="58"/>
      <c r="U38" s="58"/>
      <c r="V38" s="1"/>
    </row>
    <row r="39" spans="1:22" ht="18.75" customHeight="1">
      <c r="A39" s="60" t="s">
        <v>99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58"/>
      <c r="V39" s="1"/>
    </row>
    <row r="40" spans="1:22" s="38" customFormat="1" ht="55.5" customHeight="1">
      <c r="A40" s="61" t="s">
        <v>93</v>
      </c>
      <c r="B40" s="62"/>
      <c r="C40" s="63"/>
      <c r="D40" s="63"/>
      <c r="E40" s="63"/>
      <c r="F40" s="62"/>
      <c r="G40" s="51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A39:T3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2022-09-12T13:24:23Z</cp:lastPrinted>
  <dcterms:created xsi:type="dcterms:W3CDTF">2011-02-18T08:58:48Z</dcterms:created>
  <dcterms:modified xsi:type="dcterms:W3CDTF">2022-09-12T13:26:18Z</dcterms:modified>
  <cp:category/>
  <cp:version/>
  <cp:contentType/>
  <cp:contentStatus/>
</cp:coreProperties>
</file>